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68"/>
  <workbookPr defaultThemeVersion="166925"/>
  <mc:AlternateContent xmlns:mc="http://schemas.openxmlformats.org/markup-compatibility/2006">
    <mc:Choice Requires="x15">
      <x15ac:absPath xmlns:x15ac="http://schemas.microsoft.com/office/spreadsheetml/2010/11/ac" url="G:\Shared drives\Wastewater Tech Assistance\50001 Navigator Playbooks\"/>
    </mc:Choice>
  </mc:AlternateContent>
  <xr:revisionPtr revIDLastSave="0" documentId="13_ncr:1_{8604733E-5BC8-465C-8EF1-9176AF85B277}" xr6:coauthVersionLast="36" xr6:coauthVersionMax="36" xr10:uidLastSave="{00000000-0000-0000-0000-000000000000}"/>
  <bookViews>
    <workbookView xWindow="0" yWindow="456" windowWidth="37356" windowHeight="19800" xr2:uid="{00000000-000D-0000-FFFF-FFFF00000000}"/>
  </bookViews>
  <sheets>
    <sheet name="Sheet1" sheetId="1" r:id="rId1"/>
  </sheets>
  <calcPr calcId="191029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12" i="1" l="1"/>
  <c r="H12" i="1"/>
  <c r="P9" i="1"/>
  <c r="H9" i="1"/>
  <c r="P7" i="1"/>
  <c r="P10" i="1"/>
  <c r="P13" i="1"/>
  <c r="P8" i="1"/>
  <c r="I10" i="1"/>
  <c r="H8" i="1"/>
  <c r="H13" i="1"/>
  <c r="P5" i="1" l="1"/>
  <c r="P6" i="1"/>
  <c r="P4" i="1"/>
  <c r="I7" i="1"/>
  <c r="H7" i="1"/>
  <c r="H5" i="1"/>
  <c r="H4" i="1"/>
  <c r="H6" i="1"/>
  <c r="X4" i="1" l="1"/>
  <c r="X13" i="1"/>
  <c r="X12" i="1"/>
  <c r="X11" i="1"/>
  <c r="X10" i="1"/>
  <c r="X9" i="1"/>
  <c r="X8" i="1"/>
  <c r="X7" i="1"/>
  <c r="X6" i="1"/>
  <c r="X5" i="1"/>
</calcChain>
</file>

<file path=xl/sharedStrings.xml><?xml version="1.0" encoding="utf-8"?>
<sst xmlns="http://schemas.openxmlformats.org/spreadsheetml/2006/main" count="137" uniqueCount="88">
  <si>
    <t>Other</t>
  </si>
  <si>
    <t>Actual Annual Savings</t>
  </si>
  <si>
    <t>Date Implementation Complete</t>
  </si>
  <si>
    <t>Date Identified</t>
  </si>
  <si>
    <t>Criteria 1 for Prioritizing (enter below)</t>
  </si>
  <si>
    <t>Criteria 2 for Prioritizing (enter below)</t>
  </si>
  <si>
    <t>Criteria 3 for Prioritizing (enter below)</t>
  </si>
  <si>
    <t>Criteria 4 for Prioritizing (enter below)</t>
  </si>
  <si>
    <t xml:space="preserve">Estimated Annual Savings </t>
  </si>
  <si>
    <t>Total Electricity (kWh)</t>
  </si>
  <si>
    <t>Distillate/Light Fuel Oil (gallons)</t>
  </si>
  <si>
    <t>Residual/Heavy Fuel Oil (gallons)</t>
  </si>
  <si>
    <t>Coal (tons)</t>
  </si>
  <si>
    <t xml:space="preserve">Other </t>
  </si>
  <si>
    <t>Natural Gas (therms)</t>
  </si>
  <si>
    <t>(1-10)</t>
  </si>
  <si>
    <t>Opportunity Score</t>
  </si>
  <si>
    <t>ID</t>
  </si>
  <si>
    <t>Performance Improvement Opportunity Name</t>
  </si>
  <si>
    <t>Performance Improvement Opportunity Description</t>
  </si>
  <si>
    <t>Responsible Person</t>
  </si>
  <si>
    <t>Prioritization Level</t>
  </si>
  <si>
    <t>Implementation Status</t>
  </si>
  <si>
    <t>Estimated Installation Cost</t>
  </si>
  <si>
    <t>Related to a Significant Energy Use (SEU)? Which One?</t>
  </si>
  <si>
    <t>Estimated Non-Energy Benefit</t>
  </si>
  <si>
    <t>Actual Non-Energy Benefit</t>
  </si>
  <si>
    <r>
      <t xml:space="preserve">Part of Energy Target (Enter Name) - </t>
    </r>
    <r>
      <rPr>
        <b/>
        <i/>
        <sz val="11"/>
        <color theme="1"/>
        <rFont val="Calibri"/>
        <family val="2"/>
        <scheme val="minor"/>
      </rPr>
      <t>Optional</t>
    </r>
  </si>
  <si>
    <t>Actual Implementation Cost</t>
  </si>
  <si>
    <t>OT.10.01.00</t>
  </si>
  <si>
    <t>Upgrade to Fine-Bubble Diffusers</t>
  </si>
  <si>
    <t>Replace Current Coarse-Bubble Diffusers at End of Life</t>
  </si>
  <si>
    <t>Aeration</t>
  </si>
  <si>
    <t>Jimmy Doe</t>
  </si>
  <si>
    <t>WW-A01</t>
  </si>
  <si>
    <t>WW-F01</t>
  </si>
  <si>
    <t>Upgrade Lighting to LED's</t>
  </si>
  <si>
    <t>Replace Rest of Flurourescent Bulbs at End of Life</t>
  </si>
  <si>
    <t>N / A</t>
  </si>
  <si>
    <t>Jane Doe</t>
  </si>
  <si>
    <t>WW-A02</t>
  </si>
  <si>
    <t>Upgrade to Dissolved Oxygen Controls</t>
  </si>
  <si>
    <t>Install Controls and Instrumentation Required for DO Controls</t>
  </si>
  <si>
    <t>High</t>
  </si>
  <si>
    <t>Medium</t>
  </si>
  <si>
    <t>Under Consideration</t>
  </si>
  <si>
    <t>Funded</t>
  </si>
  <si>
    <t>In Progress</t>
  </si>
  <si>
    <t>WW-P01</t>
  </si>
  <si>
    <t>Modify Pumping &amp; Sanitation Seasonally</t>
  </si>
  <si>
    <t>Vary the pumping and sanitation controls based on seasonal variations</t>
  </si>
  <si>
    <t>Pumping, Aeration, Secondary Treatment</t>
  </si>
  <si>
    <t>John Doe</t>
  </si>
  <si>
    <t>Low</t>
  </si>
  <si>
    <t>Not Proposed</t>
  </si>
  <si>
    <t>Carbon Reduction</t>
  </si>
  <si>
    <t>Carbon Reduction [tonnes CO2]</t>
  </si>
  <si>
    <t>Annual Energy Cost Savings</t>
  </si>
  <si>
    <t>Simple Payback</t>
  </si>
  <si>
    <t>Time for Implementation</t>
  </si>
  <si>
    <t>Reduce Energy Intenisty of Aeration by 15% by 2025</t>
  </si>
  <si>
    <t>Reduce Non-Process Energy Consumption by 25% in 2 Years</t>
  </si>
  <si>
    <t>Reduce Pumping Energy Intensity by 5% in 2 Years</t>
  </si>
  <si>
    <t>WW-F02</t>
  </si>
  <si>
    <t>Identifty &amp; Fix Compressed Air Leaks</t>
  </si>
  <si>
    <t>Establish annual compressed air leakage survey to identify and fix compressed air leaks</t>
  </si>
  <si>
    <t>WW-F03</t>
  </si>
  <si>
    <t>Tune-Up Boiler</t>
  </si>
  <si>
    <t>Have Boiler maintenance perform annual tune-up and optimze air-to-fuel ratio</t>
  </si>
  <si>
    <t>WW-F04</t>
  </si>
  <si>
    <t>Install Occupancy Sensors in Seldom-Used Areas</t>
  </si>
  <si>
    <t>Equip lights in pump rooms, maintenance areas, and meeting rooms with occupancy sensors</t>
  </si>
  <si>
    <t>WW-P02</t>
  </si>
  <si>
    <t>Increase the max height alarm level of influent wet wells to reduce head of pumping system</t>
  </si>
  <si>
    <t>Pumping</t>
  </si>
  <si>
    <t>Increase Influent Wet Well Levels to Reduce System Head</t>
  </si>
  <si>
    <t>WW-S01</t>
  </si>
  <si>
    <t>Install Ultraviolet (UV) Radiation System for Disinfection</t>
  </si>
  <si>
    <t>Replace current chlorine secondary disinfection with UV lamp system.</t>
  </si>
  <si>
    <t>Secondary Treatment</t>
  </si>
  <si>
    <t>Reduce Process Chemical Costs by 15% in 5 years</t>
  </si>
  <si>
    <t>Jake Doe</t>
  </si>
  <si>
    <t>Chemical Costs ($/yr)</t>
  </si>
  <si>
    <t>-</t>
  </si>
  <si>
    <t>WW-F05</t>
  </si>
  <si>
    <t>Replace Rather than Rewind Motors</t>
  </si>
  <si>
    <t>Establish a facility policy of replacing old motors with new high efficiency motors, as oppposed to having them rewound</t>
  </si>
  <si>
    <t>Addresses Multiple Energy Targets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</si>
</sst>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/>
      <diagonal/>
    </border>
    <border>
      <left style="thick">
        <color auto="1"/>
      </left>
      <right style="thick">
        <color auto="1"/>
      </right>
      <top/>
      <bottom style="thick">
        <color auto="1"/>
      </bottom>
      <diagonal/>
    </border>
    <border>
      <left style="thick">
        <color auto="1"/>
      </left>
      <right style="thick">
        <color auto="1"/>
      </right>
      <top/>
      <bottom/>
      <diagonal/>
    </border>
    <border>
      <left style="thick">
        <color auto="1"/>
      </left>
      <right/>
      <top style="thick">
        <color auto="1"/>
      </top>
      <bottom style="thick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/>
      <right style="thick">
        <color auto="1"/>
      </right>
      <top style="thick">
        <color auto="1"/>
      </top>
      <bottom style="thick">
        <color auto="1"/>
      </bottom>
      <diagonal/>
    </border>
  </borders>
  <cellStyleXfs count="2">
    <xf numFmtId="0" fontId="0" fillId="0" borderId="0"/>
    <xf numFmtId="44" fontId="3" fillId="0" borderId="0" applyFont="0" applyFill="0" applyBorder="0" applyAlignment="0" applyProtection="0"/>
  </cellStyleXfs>
  <cellXfs count="29">
    <xf numFmtId="0" fontId="0" fillId="0" borderId="0" xfId="0"/>
    <xf numFmtId="14" fontId="0" fillId="0" borderId="0" xfId="0" applyNumberFormat="1"/>
    <xf numFmtId="3" fontId="0" fillId="0" borderId="0" xfId="0" applyNumberFormat="1"/>
    <xf numFmtId="1" fontId="0" fillId="0" borderId="0" xfId="0" applyNumberFormat="1"/>
    <xf numFmtId="1" fontId="1" fillId="0" borderId="1" xfId="0" applyNumberFormat="1" applyFont="1" applyBorder="1" applyAlignment="1">
      <alignment horizontal="center" wrapText="1"/>
    </xf>
    <xf numFmtId="3" fontId="1" fillId="0" borderId="1" xfId="0" applyNumberFormat="1" applyFont="1" applyBorder="1" applyAlignment="1">
      <alignment horizontal="center" wrapText="1"/>
    </xf>
    <xf numFmtId="3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14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44" fontId="0" fillId="0" borderId="0" xfId="1" applyFont="1" applyAlignment="1">
      <alignment horizontal="center"/>
    </xf>
    <xf numFmtId="1" fontId="1" fillId="0" borderId="2" xfId="0" applyNumberFormat="1" applyFont="1" applyBorder="1" applyAlignment="1">
      <alignment horizontal="center" wrapText="1"/>
    </xf>
    <xf numFmtId="1" fontId="1" fillId="0" borderId="4" xfId="0" applyNumberFormat="1" applyFont="1" applyBorder="1" applyAlignment="1">
      <alignment horizontal="center" wrapText="1"/>
    </xf>
    <xf numFmtId="1" fontId="1" fillId="0" borderId="3" xfId="0" applyNumberFormat="1" applyFont="1" applyBorder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3" fontId="1" fillId="0" borderId="1" xfId="0" applyNumberFormat="1" applyFont="1" applyBorder="1" applyAlignment="1">
      <alignment horizontal="center" wrapText="1"/>
    </xf>
    <xf numFmtId="3" fontId="1" fillId="0" borderId="2" xfId="0" applyNumberFormat="1" applyFont="1" applyBorder="1" applyAlignment="1">
      <alignment horizontal="center" wrapText="1"/>
    </xf>
    <xf numFmtId="3" fontId="1" fillId="0" borderId="3" xfId="0" applyNumberFormat="1" applyFont="1" applyBorder="1" applyAlignment="1">
      <alignment horizontal="center" wrapText="1"/>
    </xf>
    <xf numFmtId="14" fontId="1" fillId="0" borderId="1" xfId="0" applyNumberFormat="1" applyFont="1" applyBorder="1" applyAlignment="1">
      <alignment horizontal="center" wrapText="1"/>
    </xf>
    <xf numFmtId="0" fontId="1" fillId="0" borderId="1" xfId="0" applyFont="1" applyBorder="1" applyAlignment="1">
      <alignment horizontal="center"/>
    </xf>
    <xf numFmtId="3" fontId="1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3" fontId="0" fillId="0" borderId="0" xfId="0" quotePrefix="1" applyNumberFormat="1" applyAlignment="1">
      <alignment horizontal="center"/>
    </xf>
    <xf numFmtId="3" fontId="1" fillId="0" borderId="5" xfId="0" applyNumberFormat="1" applyFont="1" applyBorder="1" applyAlignment="1">
      <alignment horizontal="center" wrapText="1"/>
    </xf>
    <xf numFmtId="3" fontId="1" fillId="0" borderId="6" xfId="0" applyNumberFormat="1" applyFont="1" applyBorder="1" applyAlignment="1">
      <alignment horizontal="center" wrapText="1"/>
    </xf>
    <xf numFmtId="3" fontId="1" fillId="0" borderId="7" xfId="0" applyNumberFormat="1" applyFont="1" applyBorder="1" applyAlignment="1">
      <alignment horizontal="center" wrapText="1"/>
    </xf>
    <xf numFmtId="1" fontId="2" fillId="0" borderId="1" xfId="0" applyNumberFormat="1" applyFont="1" applyBorder="1" applyAlignment="1">
      <alignment horizontal="center" vertical="center" wrapText="1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O110"/>
  <sheetViews>
    <sheetView tabSelected="1" workbookViewId="0">
      <selection activeCell="D45" sqref="D45"/>
    </sheetView>
  </sheetViews>
  <sheetFormatPr defaultColWidth="8.77734375" defaultRowHeight="14.4" x14ac:dyDescent="0.3"/>
  <cols>
    <col min="1" max="1" width="11" bestFit="1" customWidth="1"/>
    <col min="2" max="2" width="51.77734375" bestFit="1" customWidth="1"/>
    <col min="3" max="3" width="82.44140625" bestFit="1" customWidth="1"/>
    <col min="4" max="4" width="42.88671875" customWidth="1"/>
    <col min="5" max="5" width="56.5546875" customWidth="1"/>
    <col min="6" max="6" width="14.77734375" customWidth="1"/>
    <col min="7" max="7" width="14.44140625" style="1" bestFit="1" customWidth="1"/>
    <col min="8" max="9" width="15.6640625" style="2" customWidth="1"/>
    <col min="10" max="15" width="15.6640625" style="2" hidden="1" customWidth="1"/>
    <col min="16" max="17" width="15.6640625" style="2" customWidth="1"/>
    <col min="18" max="19" width="15.6640625" style="2" hidden="1" customWidth="1"/>
    <col min="20" max="26" width="15.6640625" style="3" customWidth="1"/>
    <col min="27" max="27" width="19" style="3" bestFit="1" customWidth="1"/>
    <col min="28" max="28" width="15.6640625" style="1" customWidth="1"/>
    <col min="29" max="40" width="15.6640625" style="2" customWidth="1"/>
    <col min="41" max="41" width="17.44140625" customWidth="1"/>
  </cols>
  <sheetData>
    <row r="1" spans="1:41" ht="44.4" thickTop="1" thickBot="1" x14ac:dyDescent="0.35">
      <c r="A1" s="23" t="s">
        <v>17</v>
      </c>
      <c r="B1" s="23" t="s">
        <v>18</v>
      </c>
      <c r="C1" s="23" t="s">
        <v>19</v>
      </c>
      <c r="D1" s="14" t="s">
        <v>24</v>
      </c>
      <c r="E1" s="21" t="s">
        <v>27</v>
      </c>
      <c r="F1" s="14" t="s">
        <v>20</v>
      </c>
      <c r="G1" s="20" t="s">
        <v>3</v>
      </c>
      <c r="H1" s="22" t="s">
        <v>8</v>
      </c>
      <c r="I1" s="22"/>
      <c r="J1" s="22"/>
      <c r="K1" s="22"/>
      <c r="L1" s="22"/>
      <c r="M1" s="22"/>
      <c r="N1" s="22"/>
      <c r="O1" s="22"/>
      <c r="P1" s="25" t="s">
        <v>25</v>
      </c>
      <c r="Q1" s="26"/>
      <c r="R1" s="26"/>
      <c r="S1" s="27"/>
      <c r="T1" s="4" t="s">
        <v>4</v>
      </c>
      <c r="U1" s="4" t="s">
        <v>5</v>
      </c>
      <c r="V1" s="4" t="s">
        <v>6</v>
      </c>
      <c r="W1" s="4" t="s">
        <v>7</v>
      </c>
      <c r="X1" s="11" t="s">
        <v>16</v>
      </c>
      <c r="Y1" s="11" t="s">
        <v>23</v>
      </c>
      <c r="Z1" s="11" t="s">
        <v>21</v>
      </c>
      <c r="AA1" s="11" t="s">
        <v>22</v>
      </c>
      <c r="AB1" s="20" t="s">
        <v>2</v>
      </c>
      <c r="AC1" s="17" t="s">
        <v>1</v>
      </c>
      <c r="AD1" s="17"/>
      <c r="AE1" s="17"/>
      <c r="AF1" s="17"/>
      <c r="AG1" s="17"/>
      <c r="AH1" s="17"/>
      <c r="AI1" s="17"/>
      <c r="AJ1" s="17"/>
      <c r="AK1" s="17" t="s">
        <v>26</v>
      </c>
      <c r="AL1" s="17"/>
      <c r="AM1" s="17"/>
      <c r="AN1" s="17"/>
      <c r="AO1" s="11" t="s">
        <v>28</v>
      </c>
    </row>
    <row r="2" spans="1:41" ht="30" thickTop="1" thickBot="1" x14ac:dyDescent="0.35">
      <c r="A2" s="23"/>
      <c r="B2" s="23"/>
      <c r="C2" s="23"/>
      <c r="D2" s="15"/>
      <c r="E2" s="21"/>
      <c r="F2" s="15"/>
      <c r="G2" s="20"/>
      <c r="H2" s="18" t="s">
        <v>9</v>
      </c>
      <c r="I2" s="18" t="s">
        <v>14</v>
      </c>
      <c r="J2" s="18" t="s">
        <v>10</v>
      </c>
      <c r="K2" s="18" t="s">
        <v>11</v>
      </c>
      <c r="L2" s="18" t="s">
        <v>12</v>
      </c>
      <c r="M2" s="18" t="s">
        <v>13</v>
      </c>
      <c r="N2" s="18" t="s">
        <v>0</v>
      </c>
      <c r="O2" s="18" t="s">
        <v>0</v>
      </c>
      <c r="P2" s="18" t="s">
        <v>56</v>
      </c>
      <c r="Q2" s="18" t="s">
        <v>82</v>
      </c>
      <c r="R2" s="18"/>
      <c r="S2" s="18"/>
      <c r="T2" s="28" t="s">
        <v>57</v>
      </c>
      <c r="U2" s="28" t="s">
        <v>58</v>
      </c>
      <c r="V2" s="28" t="s">
        <v>55</v>
      </c>
      <c r="W2" s="28" t="s">
        <v>59</v>
      </c>
      <c r="X2" s="12"/>
      <c r="Y2" s="12"/>
      <c r="Z2" s="12"/>
      <c r="AA2" s="12"/>
      <c r="AB2" s="20"/>
      <c r="AC2" s="5"/>
      <c r="AD2" s="5"/>
      <c r="AE2" s="5"/>
      <c r="AF2" s="5"/>
      <c r="AG2" s="5"/>
      <c r="AH2" s="5"/>
      <c r="AI2" s="5"/>
      <c r="AJ2" s="5"/>
      <c r="AK2" s="18"/>
      <c r="AL2" s="18"/>
      <c r="AM2" s="18"/>
      <c r="AN2" s="18"/>
      <c r="AO2" s="12"/>
    </row>
    <row r="3" spans="1:41" ht="30" thickTop="1" thickBot="1" x14ac:dyDescent="0.35">
      <c r="A3" s="23"/>
      <c r="B3" s="23"/>
      <c r="C3" s="23"/>
      <c r="D3" s="16"/>
      <c r="E3" s="21"/>
      <c r="F3" s="16"/>
      <c r="G3" s="20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4" t="s">
        <v>15</v>
      </c>
      <c r="U3" s="4" t="s">
        <v>15</v>
      </c>
      <c r="V3" s="4" t="s">
        <v>15</v>
      </c>
      <c r="W3" s="4" t="s">
        <v>15</v>
      </c>
      <c r="X3" s="13"/>
      <c r="Y3" s="13"/>
      <c r="Z3" s="13"/>
      <c r="AA3" s="13"/>
      <c r="AB3" s="20"/>
      <c r="AC3" s="5" t="s">
        <v>9</v>
      </c>
      <c r="AD3" s="5" t="s">
        <v>14</v>
      </c>
      <c r="AE3" s="5" t="s">
        <v>10</v>
      </c>
      <c r="AF3" s="5" t="s">
        <v>11</v>
      </c>
      <c r="AG3" s="5" t="s">
        <v>12</v>
      </c>
      <c r="AH3" s="5" t="s">
        <v>13</v>
      </c>
      <c r="AI3" s="5" t="s">
        <v>0</v>
      </c>
      <c r="AJ3" s="5" t="s">
        <v>0</v>
      </c>
      <c r="AK3" s="19"/>
      <c r="AL3" s="19"/>
      <c r="AM3" s="19"/>
      <c r="AN3" s="19"/>
      <c r="AO3" s="13"/>
    </row>
    <row r="4" spans="1:41" ht="15" thickTop="1" x14ac:dyDescent="0.3">
      <c r="A4" t="s">
        <v>34</v>
      </c>
      <c r="B4" t="s">
        <v>30</v>
      </c>
      <c r="C4" t="s">
        <v>31</v>
      </c>
      <c r="D4" t="s">
        <v>32</v>
      </c>
      <c r="E4" t="s">
        <v>60</v>
      </c>
      <c r="F4" s="9" t="s">
        <v>33</v>
      </c>
      <c r="G4" s="8">
        <v>44044</v>
      </c>
      <c r="H4" s="6">
        <f>0.15*7150000</f>
        <v>1072500</v>
      </c>
      <c r="I4" s="6">
        <v>0</v>
      </c>
      <c r="J4" s="6">
        <v>0</v>
      </c>
      <c r="K4" s="6">
        <v>0</v>
      </c>
      <c r="L4" s="6">
        <v>0</v>
      </c>
      <c r="M4" s="6">
        <v>0</v>
      </c>
      <c r="N4" s="6">
        <v>0</v>
      </c>
      <c r="O4" s="6">
        <v>0</v>
      </c>
      <c r="P4" s="6">
        <f>(H4*1.95)/2205</f>
        <v>948.46938775510205</v>
      </c>
      <c r="Q4" s="6" t="s">
        <v>83</v>
      </c>
      <c r="R4" s="6"/>
      <c r="S4" s="6"/>
      <c r="T4" s="7">
        <v>9</v>
      </c>
      <c r="U4" s="7">
        <v>5</v>
      </c>
      <c r="V4" s="7">
        <v>8</v>
      </c>
      <c r="W4" s="7">
        <v>6</v>
      </c>
      <c r="X4" s="7">
        <f t="shared" ref="X4:X68" si="0">W4+V4+U4+T4</f>
        <v>28</v>
      </c>
      <c r="Y4" s="10">
        <v>200000</v>
      </c>
      <c r="Z4" s="7" t="s">
        <v>43</v>
      </c>
      <c r="AA4" s="7" t="s">
        <v>45</v>
      </c>
      <c r="AB4" s="8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9"/>
    </row>
    <row r="5" spans="1:41" x14ac:dyDescent="0.3">
      <c r="A5" t="s">
        <v>35</v>
      </c>
      <c r="B5" t="s">
        <v>36</v>
      </c>
      <c r="C5" t="s">
        <v>37</v>
      </c>
      <c r="D5" t="s">
        <v>38</v>
      </c>
      <c r="E5" t="s">
        <v>61</v>
      </c>
      <c r="F5" s="9" t="s">
        <v>39</v>
      </c>
      <c r="G5" s="8">
        <v>44044</v>
      </c>
      <c r="H5" s="6">
        <f>0.02*7000000</f>
        <v>140000</v>
      </c>
      <c r="I5" s="6">
        <v>0</v>
      </c>
      <c r="J5" s="6">
        <v>0</v>
      </c>
      <c r="K5" s="6">
        <v>0</v>
      </c>
      <c r="L5" s="6">
        <v>0</v>
      </c>
      <c r="M5" s="6">
        <v>0</v>
      </c>
      <c r="N5" s="6">
        <v>0</v>
      </c>
      <c r="O5" s="6">
        <v>0</v>
      </c>
      <c r="P5" s="6">
        <f t="shared" ref="P5:P9" si="1">(H5*1.95)/2205</f>
        <v>123.80952380952381</v>
      </c>
      <c r="Q5" s="6" t="s">
        <v>83</v>
      </c>
      <c r="R5" s="6"/>
      <c r="S5" s="6"/>
      <c r="T5" s="7">
        <v>2</v>
      </c>
      <c r="U5" s="7">
        <v>8</v>
      </c>
      <c r="V5" s="7">
        <v>2</v>
      </c>
      <c r="W5" s="7">
        <v>9</v>
      </c>
      <c r="X5" s="7">
        <f t="shared" si="0"/>
        <v>21</v>
      </c>
      <c r="Y5" s="10">
        <v>35000</v>
      </c>
      <c r="Z5" s="7" t="s">
        <v>43</v>
      </c>
      <c r="AA5" s="7" t="s">
        <v>47</v>
      </c>
      <c r="AB5" s="8">
        <v>44166</v>
      </c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9"/>
    </row>
    <row r="6" spans="1:41" x14ac:dyDescent="0.3">
      <c r="A6" t="s">
        <v>40</v>
      </c>
      <c r="B6" t="s">
        <v>41</v>
      </c>
      <c r="C6" t="s">
        <v>42</v>
      </c>
      <c r="D6" t="s">
        <v>32</v>
      </c>
      <c r="E6" t="s">
        <v>60</v>
      </c>
      <c r="F6" s="9" t="s">
        <v>33</v>
      </c>
      <c r="G6" s="8">
        <v>44058</v>
      </c>
      <c r="H6" s="6">
        <f>0.15*7000000</f>
        <v>1050000</v>
      </c>
      <c r="I6" s="6">
        <v>0</v>
      </c>
      <c r="J6" s="6">
        <v>0</v>
      </c>
      <c r="K6" s="6">
        <v>0</v>
      </c>
      <c r="L6" s="6">
        <v>0</v>
      </c>
      <c r="M6" s="6">
        <v>0</v>
      </c>
      <c r="N6" s="6">
        <v>0</v>
      </c>
      <c r="O6" s="6">
        <v>0</v>
      </c>
      <c r="P6" s="6">
        <f t="shared" si="1"/>
        <v>928.57142857142856</v>
      </c>
      <c r="Q6" s="6" t="s">
        <v>83</v>
      </c>
      <c r="R6" s="6"/>
      <c r="S6" s="6"/>
      <c r="T6" s="7">
        <v>7</v>
      </c>
      <c r="U6" s="7">
        <v>6</v>
      </c>
      <c r="V6" s="7">
        <v>7</v>
      </c>
      <c r="W6" s="7">
        <v>7</v>
      </c>
      <c r="X6" s="7">
        <f t="shared" si="0"/>
        <v>27</v>
      </c>
      <c r="Y6" s="10">
        <v>150000</v>
      </c>
      <c r="Z6" s="7" t="s">
        <v>43</v>
      </c>
      <c r="AA6" s="7" t="s">
        <v>46</v>
      </c>
      <c r="AB6" s="8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9"/>
    </row>
    <row r="7" spans="1:41" x14ac:dyDescent="0.3">
      <c r="A7" t="s">
        <v>48</v>
      </c>
      <c r="B7" t="s">
        <v>49</v>
      </c>
      <c r="C7" t="s">
        <v>50</v>
      </c>
      <c r="D7" t="s">
        <v>51</v>
      </c>
      <c r="E7" t="s">
        <v>62</v>
      </c>
      <c r="F7" s="9" t="s">
        <v>52</v>
      </c>
      <c r="G7" s="8">
        <v>44075</v>
      </c>
      <c r="H7" s="6">
        <f>0.2*7000000</f>
        <v>1400000</v>
      </c>
      <c r="I7" s="6">
        <f>0.2*16000*10</f>
        <v>32000</v>
      </c>
      <c r="J7" s="6">
        <v>0</v>
      </c>
      <c r="K7" s="6">
        <v>0</v>
      </c>
      <c r="L7" s="6">
        <v>0</v>
      </c>
      <c r="M7" s="6">
        <v>0</v>
      </c>
      <c r="N7" s="6">
        <v>0</v>
      </c>
      <c r="O7" s="6">
        <v>0</v>
      </c>
      <c r="P7" s="6">
        <f>((H7*1.95)+((I7/10)*53.07))/2205</f>
        <v>1315.1129251700681</v>
      </c>
      <c r="Q7" s="6" t="s">
        <v>83</v>
      </c>
      <c r="R7" s="6"/>
      <c r="S7" s="6"/>
      <c r="T7" s="7">
        <v>9</v>
      </c>
      <c r="U7" s="7">
        <v>3</v>
      </c>
      <c r="V7" s="7">
        <v>9</v>
      </c>
      <c r="W7" s="7">
        <v>2</v>
      </c>
      <c r="X7" s="7">
        <f t="shared" si="0"/>
        <v>23</v>
      </c>
      <c r="Y7" s="10">
        <v>200000</v>
      </c>
      <c r="Z7" s="7" t="s">
        <v>53</v>
      </c>
      <c r="AA7" s="7" t="s">
        <v>54</v>
      </c>
      <c r="AB7" s="8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9"/>
    </row>
    <row r="8" spans="1:41" x14ac:dyDescent="0.3">
      <c r="A8" t="s">
        <v>63</v>
      </c>
      <c r="B8" t="s">
        <v>64</v>
      </c>
      <c r="C8" t="s">
        <v>65</v>
      </c>
      <c r="D8" t="s">
        <v>38</v>
      </c>
      <c r="E8" t="s">
        <v>61</v>
      </c>
      <c r="F8" s="9" t="s">
        <v>39</v>
      </c>
      <c r="G8" s="8">
        <v>44089</v>
      </c>
      <c r="H8" s="24">
        <f>0.05*7000000</f>
        <v>350000</v>
      </c>
      <c r="I8" s="6">
        <v>0</v>
      </c>
      <c r="J8" s="6">
        <v>0</v>
      </c>
      <c r="K8" s="6">
        <v>0</v>
      </c>
      <c r="L8" s="6">
        <v>0</v>
      </c>
      <c r="M8" s="6">
        <v>0</v>
      </c>
      <c r="N8" s="6">
        <v>0</v>
      </c>
      <c r="O8" s="6">
        <v>0</v>
      </c>
      <c r="P8" s="6">
        <f t="shared" si="1"/>
        <v>309.52380952380952</v>
      </c>
      <c r="Q8" s="6" t="s">
        <v>83</v>
      </c>
      <c r="R8" s="6"/>
      <c r="S8" s="6"/>
      <c r="T8" s="7">
        <v>4</v>
      </c>
      <c r="U8" s="7">
        <v>10</v>
      </c>
      <c r="V8" s="7">
        <v>4</v>
      </c>
      <c r="W8" s="7">
        <v>10</v>
      </c>
      <c r="X8" s="7">
        <f t="shared" si="0"/>
        <v>28</v>
      </c>
      <c r="Y8" s="10">
        <v>5000</v>
      </c>
      <c r="Z8" s="7" t="s">
        <v>43</v>
      </c>
      <c r="AA8" s="7" t="s">
        <v>47</v>
      </c>
      <c r="AB8" s="8">
        <v>44166</v>
      </c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9"/>
    </row>
    <row r="9" spans="1:41" x14ac:dyDescent="0.3">
      <c r="A9" t="s">
        <v>72</v>
      </c>
      <c r="B9" t="s">
        <v>75</v>
      </c>
      <c r="C9" t="s">
        <v>73</v>
      </c>
      <c r="D9" t="s">
        <v>74</v>
      </c>
      <c r="E9" t="s">
        <v>62</v>
      </c>
      <c r="F9" s="9" t="s">
        <v>52</v>
      </c>
      <c r="G9" s="8">
        <v>44089</v>
      </c>
      <c r="H9" s="6">
        <f>0.035*7000000</f>
        <v>245000.00000000003</v>
      </c>
      <c r="I9" s="6">
        <v>0</v>
      </c>
      <c r="J9" s="6">
        <v>0</v>
      </c>
      <c r="K9" s="6">
        <v>0</v>
      </c>
      <c r="L9" s="6">
        <v>0</v>
      </c>
      <c r="M9" s="6">
        <v>0</v>
      </c>
      <c r="N9" s="6">
        <v>0</v>
      </c>
      <c r="O9" s="6">
        <v>0</v>
      </c>
      <c r="P9" s="6">
        <f t="shared" si="1"/>
        <v>216.66666666666669</v>
      </c>
      <c r="Q9" s="6" t="s">
        <v>83</v>
      </c>
      <c r="R9" s="6"/>
      <c r="S9" s="6"/>
      <c r="T9" s="7">
        <v>3</v>
      </c>
      <c r="U9" s="7">
        <v>10</v>
      </c>
      <c r="V9" s="7">
        <v>3</v>
      </c>
      <c r="W9" s="7">
        <v>10</v>
      </c>
      <c r="X9" s="7">
        <f t="shared" si="0"/>
        <v>26</v>
      </c>
      <c r="Y9" s="10">
        <v>5000</v>
      </c>
      <c r="Z9" s="7" t="s">
        <v>43</v>
      </c>
      <c r="AA9" s="7" t="s">
        <v>46</v>
      </c>
      <c r="AB9" s="8">
        <v>44197</v>
      </c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9"/>
    </row>
    <row r="10" spans="1:41" x14ac:dyDescent="0.3">
      <c r="A10" t="s">
        <v>66</v>
      </c>
      <c r="B10" t="s">
        <v>67</v>
      </c>
      <c r="C10" t="s">
        <v>68</v>
      </c>
      <c r="D10" t="s">
        <v>38</v>
      </c>
      <c r="E10" t="s">
        <v>61</v>
      </c>
      <c r="F10" s="9" t="s">
        <v>39</v>
      </c>
      <c r="G10" s="8">
        <v>44058</v>
      </c>
      <c r="H10" s="6">
        <v>0</v>
      </c>
      <c r="I10" s="6">
        <f>0.1*16000*10</f>
        <v>16000</v>
      </c>
      <c r="J10" s="6">
        <v>0</v>
      </c>
      <c r="K10" s="6">
        <v>0</v>
      </c>
      <c r="L10" s="6">
        <v>0</v>
      </c>
      <c r="M10" s="6">
        <v>0</v>
      </c>
      <c r="N10" s="6">
        <v>0</v>
      </c>
      <c r="O10" s="6">
        <v>0</v>
      </c>
      <c r="P10" s="6">
        <f>((I10/10)*53.07)/2205</f>
        <v>38.508843537414968</v>
      </c>
      <c r="Q10" s="6" t="s">
        <v>83</v>
      </c>
      <c r="R10" s="6"/>
      <c r="S10" s="6"/>
      <c r="T10" s="7">
        <v>1</v>
      </c>
      <c r="U10" s="7">
        <v>7</v>
      </c>
      <c r="V10" s="7">
        <v>1</v>
      </c>
      <c r="W10" s="7">
        <v>7</v>
      </c>
      <c r="X10" s="7">
        <f t="shared" si="0"/>
        <v>16</v>
      </c>
      <c r="Y10" s="10">
        <v>15000</v>
      </c>
      <c r="Z10" s="7" t="s">
        <v>44</v>
      </c>
      <c r="AA10" s="7" t="s">
        <v>45</v>
      </c>
      <c r="AB10" s="8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9"/>
    </row>
    <row r="11" spans="1:41" x14ac:dyDescent="0.3">
      <c r="A11" t="s">
        <v>76</v>
      </c>
      <c r="B11" t="s">
        <v>77</v>
      </c>
      <c r="C11" t="s">
        <v>78</v>
      </c>
      <c r="D11" t="s">
        <v>79</v>
      </c>
      <c r="E11" t="s">
        <v>80</v>
      </c>
      <c r="F11" s="9" t="s">
        <v>81</v>
      </c>
      <c r="G11" s="8">
        <v>44044</v>
      </c>
      <c r="H11" s="6">
        <v>0</v>
      </c>
      <c r="I11" s="6">
        <v>0</v>
      </c>
      <c r="J11" s="6"/>
      <c r="K11" s="6"/>
      <c r="L11" s="6"/>
      <c r="M11" s="6"/>
      <c r="N11" s="6"/>
      <c r="O11" s="6"/>
      <c r="P11" s="6">
        <v>0</v>
      </c>
      <c r="Q11" s="6">
        <v>75000</v>
      </c>
      <c r="R11" s="6"/>
      <c r="S11" s="6"/>
      <c r="T11" s="7">
        <v>0</v>
      </c>
      <c r="U11" s="7">
        <v>5</v>
      </c>
      <c r="V11" s="7">
        <v>0</v>
      </c>
      <c r="W11" s="7">
        <v>5</v>
      </c>
      <c r="X11" s="7">
        <f t="shared" si="0"/>
        <v>10</v>
      </c>
      <c r="Y11" s="10">
        <v>150000</v>
      </c>
      <c r="Z11" s="7" t="s">
        <v>53</v>
      </c>
      <c r="AA11" s="7" t="s">
        <v>54</v>
      </c>
      <c r="AB11" s="8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9"/>
    </row>
    <row r="12" spans="1:41" x14ac:dyDescent="0.3">
      <c r="A12" t="s">
        <v>69</v>
      </c>
      <c r="B12" t="s">
        <v>85</v>
      </c>
      <c r="C12" t="s">
        <v>86</v>
      </c>
      <c r="D12" t="s">
        <v>51</v>
      </c>
      <c r="E12" t="s">
        <v>87</v>
      </c>
      <c r="F12" s="9" t="s">
        <v>39</v>
      </c>
      <c r="G12" s="8">
        <v>44089</v>
      </c>
      <c r="H12" s="6">
        <f>0.05*7000000</f>
        <v>350000</v>
      </c>
      <c r="I12" s="6">
        <v>0</v>
      </c>
      <c r="J12" s="6"/>
      <c r="K12" s="6"/>
      <c r="L12" s="6"/>
      <c r="M12" s="6"/>
      <c r="N12" s="6"/>
      <c r="O12" s="6"/>
      <c r="P12" s="6">
        <f t="shared" ref="P12" si="2">(H12*1.95)/2205</f>
        <v>309.52380952380952</v>
      </c>
      <c r="Q12" s="6" t="s">
        <v>83</v>
      </c>
      <c r="R12" s="6"/>
      <c r="S12" s="6"/>
      <c r="T12" s="7">
        <v>4</v>
      </c>
      <c r="U12" s="7">
        <v>9</v>
      </c>
      <c r="V12" s="7">
        <v>4</v>
      </c>
      <c r="W12" s="7">
        <v>5</v>
      </c>
      <c r="X12" s="7">
        <f t="shared" si="0"/>
        <v>22</v>
      </c>
      <c r="Y12" s="10">
        <v>10000</v>
      </c>
      <c r="Z12" s="7" t="s">
        <v>44</v>
      </c>
      <c r="AA12" s="7" t="s">
        <v>54</v>
      </c>
      <c r="AB12" s="8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9"/>
    </row>
    <row r="13" spans="1:41" x14ac:dyDescent="0.3">
      <c r="A13" t="s">
        <v>84</v>
      </c>
      <c r="B13" t="s">
        <v>70</v>
      </c>
      <c r="C13" t="s">
        <v>71</v>
      </c>
      <c r="D13" t="s">
        <v>38</v>
      </c>
      <c r="E13" t="s">
        <v>61</v>
      </c>
      <c r="F13" s="9" t="s">
        <v>39</v>
      </c>
      <c r="G13" s="8">
        <v>44075</v>
      </c>
      <c r="H13" s="24">
        <f>0.03*7000000</f>
        <v>210000</v>
      </c>
      <c r="I13" s="6">
        <v>0</v>
      </c>
      <c r="J13" s="6">
        <v>0</v>
      </c>
      <c r="K13" s="6">
        <v>0</v>
      </c>
      <c r="L13" s="6">
        <v>0</v>
      </c>
      <c r="M13" s="6">
        <v>0</v>
      </c>
      <c r="N13" s="6">
        <v>0</v>
      </c>
      <c r="O13" s="6">
        <v>0</v>
      </c>
      <c r="P13" s="6">
        <f>(H13*1.95)/2205</f>
        <v>185.71428571428572</v>
      </c>
      <c r="Q13" s="6" t="s">
        <v>83</v>
      </c>
      <c r="R13" s="6"/>
      <c r="S13" s="6"/>
      <c r="T13" s="7">
        <v>3</v>
      </c>
      <c r="U13" s="7">
        <v>7</v>
      </c>
      <c r="V13" s="7">
        <v>2</v>
      </c>
      <c r="W13" s="7">
        <v>9</v>
      </c>
      <c r="X13" s="7">
        <f t="shared" si="0"/>
        <v>21</v>
      </c>
      <c r="Y13" s="10">
        <v>5000</v>
      </c>
      <c r="Z13" s="7" t="s">
        <v>43</v>
      </c>
      <c r="AA13" s="7" t="s">
        <v>46</v>
      </c>
      <c r="AB13" s="8">
        <v>44166</v>
      </c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6"/>
      <c r="AN13" s="6"/>
      <c r="AO13" s="9"/>
    </row>
    <row r="14" spans="1:41" x14ac:dyDescent="0.3"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7"/>
      <c r="U14" s="7"/>
      <c r="V14" s="7"/>
      <c r="W14" s="7"/>
      <c r="X14" s="7"/>
      <c r="Y14" s="10"/>
      <c r="Z14" s="7"/>
      <c r="AA14" s="7"/>
      <c r="AB14" s="8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9"/>
    </row>
    <row r="15" spans="1:41" x14ac:dyDescent="0.3"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7"/>
      <c r="U15" s="7"/>
      <c r="V15" s="7"/>
      <c r="W15" s="7"/>
      <c r="X15" s="7"/>
      <c r="Y15" s="10"/>
      <c r="Z15" s="7"/>
      <c r="AA15" s="7"/>
      <c r="AB15" s="8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9"/>
    </row>
    <row r="16" spans="1:41" x14ac:dyDescent="0.3"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7"/>
      <c r="U16" s="7"/>
      <c r="V16" s="7"/>
      <c r="W16" s="7"/>
      <c r="X16" s="7"/>
      <c r="Y16" s="10"/>
      <c r="Z16" s="7"/>
      <c r="AA16" s="7"/>
      <c r="AB16" s="8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  <c r="AO16" s="9"/>
    </row>
    <row r="17" spans="8:41" x14ac:dyDescent="0.3"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7"/>
      <c r="U17" s="7"/>
      <c r="V17" s="7"/>
      <c r="W17" s="7"/>
      <c r="X17" s="7"/>
      <c r="Y17" s="10"/>
      <c r="Z17" s="7"/>
      <c r="AA17" s="7"/>
      <c r="AB17" s="8"/>
      <c r="AC17" s="6"/>
      <c r="AD17" s="6"/>
      <c r="AE17" s="6"/>
      <c r="AF17" s="6"/>
      <c r="AG17" s="6"/>
      <c r="AH17" s="6"/>
      <c r="AI17" s="6"/>
      <c r="AJ17" s="6"/>
      <c r="AK17" s="6"/>
      <c r="AL17" s="6"/>
      <c r="AM17" s="6"/>
      <c r="AN17" s="6"/>
      <c r="AO17" s="9"/>
    </row>
    <row r="18" spans="8:41" x14ac:dyDescent="0.3"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7"/>
      <c r="U18" s="7"/>
      <c r="V18" s="7"/>
      <c r="W18" s="7"/>
      <c r="X18" s="7"/>
      <c r="Y18" s="10"/>
      <c r="Z18" s="7"/>
      <c r="AA18" s="7"/>
      <c r="AB18" s="8"/>
      <c r="AC18" s="6"/>
      <c r="AD18" s="6"/>
      <c r="AE18" s="6"/>
      <c r="AF18" s="6"/>
      <c r="AG18" s="6"/>
      <c r="AH18" s="6"/>
      <c r="AI18" s="6"/>
      <c r="AJ18" s="6"/>
      <c r="AK18" s="6"/>
      <c r="AL18" s="6"/>
      <c r="AM18" s="6"/>
      <c r="AN18" s="6"/>
      <c r="AO18" s="9"/>
    </row>
    <row r="19" spans="8:41" x14ac:dyDescent="0.3"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7"/>
      <c r="U19" s="7"/>
      <c r="V19" s="7"/>
      <c r="W19" s="7"/>
      <c r="X19" s="7"/>
      <c r="Y19" s="10"/>
      <c r="Z19" s="7"/>
      <c r="AA19" s="7"/>
      <c r="AB19" s="8"/>
      <c r="AC19" s="6"/>
      <c r="AD19" s="6"/>
      <c r="AE19" s="6"/>
      <c r="AF19" s="6"/>
      <c r="AG19" s="6"/>
      <c r="AH19" s="6"/>
      <c r="AI19" s="6"/>
      <c r="AJ19" s="6"/>
      <c r="AK19" s="6"/>
      <c r="AL19" s="6"/>
      <c r="AM19" s="6"/>
      <c r="AN19" s="6"/>
      <c r="AO19" s="9"/>
    </row>
    <row r="20" spans="8:41" x14ac:dyDescent="0.3"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7"/>
      <c r="U20" s="7"/>
      <c r="V20" s="7"/>
      <c r="W20" s="7"/>
      <c r="X20" s="7"/>
      <c r="Y20" s="10"/>
      <c r="Z20" s="7"/>
      <c r="AA20" s="7"/>
      <c r="AB20" s="8"/>
      <c r="AC20" s="6"/>
      <c r="AD20" s="6"/>
      <c r="AE20" s="6"/>
      <c r="AF20" s="6"/>
      <c r="AG20" s="6"/>
      <c r="AH20" s="6"/>
      <c r="AI20" s="6"/>
      <c r="AJ20" s="6"/>
      <c r="AK20" s="6"/>
      <c r="AL20" s="6"/>
      <c r="AM20" s="6"/>
      <c r="AN20" s="6"/>
      <c r="AO20" s="9"/>
    </row>
    <row r="21" spans="8:41" x14ac:dyDescent="0.3"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7"/>
      <c r="U21" s="7"/>
      <c r="V21" s="7"/>
      <c r="W21" s="7"/>
      <c r="X21" s="7"/>
      <c r="Y21" s="10"/>
      <c r="Z21" s="7"/>
      <c r="AA21" s="7"/>
      <c r="AB21" s="8"/>
      <c r="AC21" s="6"/>
      <c r="AD21" s="6"/>
      <c r="AE21" s="6"/>
      <c r="AF21" s="6"/>
      <c r="AG21" s="6"/>
      <c r="AH21" s="6"/>
      <c r="AI21" s="6"/>
      <c r="AJ21" s="6"/>
      <c r="AK21" s="6"/>
      <c r="AL21" s="6"/>
      <c r="AM21" s="6"/>
      <c r="AN21" s="6"/>
      <c r="AO21" s="9"/>
    </row>
    <row r="22" spans="8:41" x14ac:dyDescent="0.3"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7"/>
      <c r="U22" s="7"/>
      <c r="V22" s="7"/>
      <c r="W22" s="7"/>
      <c r="X22" s="7"/>
      <c r="Y22" s="10"/>
      <c r="Z22" s="7"/>
      <c r="AA22" s="7"/>
      <c r="AB22" s="8"/>
      <c r="AC22" s="6"/>
      <c r="AD22" s="6"/>
      <c r="AE22" s="6"/>
      <c r="AF22" s="6"/>
      <c r="AG22" s="6"/>
      <c r="AH22" s="6"/>
      <c r="AI22" s="6"/>
      <c r="AJ22" s="6"/>
      <c r="AK22" s="6"/>
      <c r="AL22" s="6"/>
      <c r="AM22" s="6"/>
      <c r="AN22" s="6"/>
      <c r="AO22" s="9"/>
    </row>
    <row r="23" spans="8:41" x14ac:dyDescent="0.3"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7"/>
      <c r="U23" s="7"/>
      <c r="V23" s="7"/>
      <c r="W23" s="7"/>
      <c r="X23" s="7"/>
      <c r="Y23" s="10"/>
      <c r="Z23" s="7"/>
      <c r="AA23" s="7"/>
      <c r="AB23" s="8"/>
      <c r="AC23" s="6"/>
      <c r="AD23" s="6"/>
      <c r="AE23" s="6"/>
      <c r="AF23" s="6"/>
      <c r="AG23" s="6"/>
      <c r="AH23" s="6"/>
      <c r="AI23" s="6"/>
      <c r="AJ23" s="6"/>
      <c r="AK23" s="6"/>
      <c r="AL23" s="6"/>
      <c r="AM23" s="6"/>
      <c r="AN23" s="6"/>
      <c r="AO23" s="9"/>
    </row>
    <row r="24" spans="8:41" x14ac:dyDescent="0.3"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7"/>
      <c r="U24" s="7"/>
      <c r="V24" s="7"/>
      <c r="W24" s="7"/>
      <c r="X24" s="7"/>
      <c r="Y24" s="10"/>
      <c r="Z24" s="7"/>
      <c r="AA24" s="7"/>
      <c r="AB24" s="8"/>
      <c r="AC24" s="6"/>
      <c r="AD24" s="6"/>
      <c r="AE24" s="6"/>
      <c r="AF24" s="6"/>
      <c r="AG24" s="6"/>
      <c r="AH24" s="6"/>
      <c r="AI24" s="6"/>
      <c r="AJ24" s="6"/>
      <c r="AK24" s="6"/>
      <c r="AL24" s="6"/>
      <c r="AM24" s="6"/>
      <c r="AN24" s="6"/>
      <c r="AO24" s="9"/>
    </row>
    <row r="25" spans="8:41" x14ac:dyDescent="0.3"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7"/>
      <c r="U25" s="7"/>
      <c r="V25" s="7"/>
      <c r="W25" s="7"/>
      <c r="X25" s="7"/>
      <c r="Y25" s="10"/>
      <c r="Z25" s="7"/>
      <c r="AA25" s="7"/>
      <c r="AB25" s="8"/>
      <c r="AC25" s="6"/>
      <c r="AD25" s="6"/>
      <c r="AE25" s="6"/>
      <c r="AF25" s="6"/>
      <c r="AG25" s="6"/>
      <c r="AH25" s="6"/>
      <c r="AI25" s="6"/>
      <c r="AJ25" s="6"/>
      <c r="AK25" s="6"/>
      <c r="AL25" s="6"/>
      <c r="AM25" s="6"/>
      <c r="AN25" s="6"/>
      <c r="AO25" s="9"/>
    </row>
    <row r="26" spans="8:41" x14ac:dyDescent="0.3"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7"/>
      <c r="U26" s="7"/>
      <c r="V26" s="7"/>
      <c r="W26" s="7"/>
      <c r="X26" s="7"/>
      <c r="Y26" s="10"/>
      <c r="Z26" s="7"/>
      <c r="AA26" s="7"/>
      <c r="AB26" s="8"/>
      <c r="AC26" s="6"/>
      <c r="AD26" s="6"/>
      <c r="AE26" s="6"/>
      <c r="AF26" s="6"/>
      <c r="AG26" s="6"/>
      <c r="AH26" s="6"/>
      <c r="AI26" s="6"/>
      <c r="AJ26" s="6"/>
      <c r="AK26" s="6"/>
      <c r="AL26" s="6"/>
      <c r="AM26" s="6"/>
      <c r="AN26" s="6"/>
      <c r="AO26" s="9"/>
    </row>
    <row r="27" spans="8:41" x14ac:dyDescent="0.3"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7"/>
      <c r="U27" s="7"/>
      <c r="V27" s="7"/>
      <c r="W27" s="7"/>
      <c r="X27" s="7"/>
      <c r="Y27" s="10"/>
      <c r="Z27" s="7"/>
      <c r="AA27" s="7"/>
      <c r="AB27" s="8"/>
      <c r="AC27" s="6"/>
      <c r="AD27" s="6"/>
      <c r="AE27" s="6"/>
      <c r="AF27" s="6"/>
      <c r="AG27" s="6"/>
      <c r="AH27" s="6"/>
      <c r="AI27" s="6"/>
      <c r="AJ27" s="6"/>
      <c r="AK27" s="6"/>
      <c r="AL27" s="6"/>
      <c r="AM27" s="6"/>
      <c r="AN27" s="6"/>
      <c r="AO27" s="9"/>
    </row>
    <row r="28" spans="8:41" x14ac:dyDescent="0.3"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7"/>
      <c r="U28" s="7"/>
      <c r="V28" s="7"/>
      <c r="W28" s="7"/>
      <c r="X28" s="7"/>
      <c r="Y28" s="10"/>
      <c r="Z28" s="7"/>
      <c r="AA28" s="7"/>
      <c r="AB28" s="8"/>
      <c r="AC28" s="6"/>
      <c r="AD28" s="6"/>
      <c r="AE28" s="6"/>
      <c r="AF28" s="6"/>
      <c r="AG28" s="6"/>
      <c r="AH28" s="6"/>
      <c r="AI28" s="6"/>
      <c r="AJ28" s="6"/>
      <c r="AK28" s="6"/>
      <c r="AL28" s="6"/>
      <c r="AM28" s="6"/>
      <c r="AN28" s="6"/>
      <c r="AO28" s="9"/>
    </row>
    <row r="29" spans="8:41" x14ac:dyDescent="0.3"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7"/>
      <c r="U29" s="7"/>
      <c r="V29" s="7"/>
      <c r="W29" s="7"/>
      <c r="X29" s="7"/>
      <c r="Y29" s="10"/>
      <c r="Z29" s="7"/>
      <c r="AA29" s="7"/>
      <c r="AB29" s="8"/>
      <c r="AC29" s="6"/>
      <c r="AD29" s="6"/>
      <c r="AE29" s="6"/>
      <c r="AF29" s="6"/>
      <c r="AG29" s="6"/>
      <c r="AH29" s="6"/>
      <c r="AI29" s="6"/>
      <c r="AJ29" s="6"/>
      <c r="AK29" s="6"/>
      <c r="AL29" s="6"/>
      <c r="AM29" s="6"/>
      <c r="AN29" s="6"/>
      <c r="AO29" s="9"/>
    </row>
    <row r="30" spans="8:41" x14ac:dyDescent="0.3"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7"/>
      <c r="U30" s="7"/>
      <c r="V30" s="7"/>
      <c r="W30" s="7"/>
      <c r="X30" s="7"/>
      <c r="Y30" s="10"/>
      <c r="Z30" s="7"/>
      <c r="AA30" s="7"/>
      <c r="AB30" s="8"/>
      <c r="AC30" s="6"/>
      <c r="AD30" s="6"/>
      <c r="AE30" s="6"/>
      <c r="AF30" s="6"/>
      <c r="AG30" s="6"/>
      <c r="AH30" s="6"/>
      <c r="AI30" s="6"/>
      <c r="AJ30" s="6"/>
      <c r="AK30" s="6"/>
      <c r="AL30" s="6"/>
      <c r="AM30" s="6"/>
      <c r="AN30" s="6"/>
      <c r="AO30" s="9"/>
    </row>
    <row r="31" spans="8:41" x14ac:dyDescent="0.3"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7"/>
      <c r="U31" s="7"/>
      <c r="V31" s="7"/>
      <c r="W31" s="7"/>
      <c r="X31" s="7"/>
      <c r="Y31" s="10"/>
      <c r="Z31" s="7"/>
      <c r="AA31" s="7"/>
      <c r="AB31" s="8"/>
      <c r="AC31" s="6"/>
      <c r="AD31" s="6"/>
      <c r="AE31" s="6"/>
      <c r="AF31" s="6"/>
      <c r="AG31" s="6"/>
      <c r="AH31" s="6"/>
      <c r="AI31" s="6"/>
      <c r="AJ31" s="6"/>
      <c r="AK31" s="6"/>
      <c r="AL31" s="6"/>
      <c r="AM31" s="6"/>
      <c r="AN31" s="6"/>
      <c r="AO31" s="9"/>
    </row>
    <row r="32" spans="8:41" x14ac:dyDescent="0.3"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7"/>
      <c r="U32" s="7"/>
      <c r="V32" s="7"/>
      <c r="W32" s="7"/>
      <c r="X32" s="7"/>
      <c r="Y32" s="10"/>
      <c r="Z32" s="7"/>
      <c r="AA32" s="7"/>
      <c r="AB32" s="8"/>
      <c r="AC32" s="6"/>
      <c r="AD32" s="6"/>
      <c r="AE32" s="6"/>
      <c r="AF32" s="6"/>
      <c r="AG32" s="6"/>
      <c r="AH32" s="6"/>
      <c r="AI32" s="6"/>
      <c r="AJ32" s="6"/>
      <c r="AK32" s="6"/>
      <c r="AL32" s="6"/>
      <c r="AM32" s="6"/>
      <c r="AN32" s="6"/>
      <c r="AO32" s="9"/>
    </row>
    <row r="33" spans="8:41" x14ac:dyDescent="0.3"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7"/>
      <c r="U33" s="7"/>
      <c r="V33" s="7"/>
      <c r="W33" s="7"/>
      <c r="X33" s="7"/>
      <c r="Y33" s="10"/>
      <c r="Z33" s="7"/>
      <c r="AA33" s="7"/>
      <c r="AB33" s="8"/>
      <c r="AC33" s="6"/>
      <c r="AD33" s="6"/>
      <c r="AE33" s="6"/>
      <c r="AF33" s="6"/>
      <c r="AG33" s="6"/>
      <c r="AH33" s="6"/>
      <c r="AI33" s="6"/>
      <c r="AJ33" s="6"/>
      <c r="AK33" s="6"/>
      <c r="AL33" s="6"/>
      <c r="AM33" s="6"/>
      <c r="AN33" s="6"/>
      <c r="AO33" s="9"/>
    </row>
    <row r="34" spans="8:41" x14ac:dyDescent="0.3"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7"/>
      <c r="U34" s="7"/>
      <c r="V34" s="7"/>
      <c r="W34" s="7"/>
      <c r="X34" s="7"/>
      <c r="Y34" s="10"/>
      <c r="Z34" s="7"/>
      <c r="AA34" s="7"/>
      <c r="AB34" s="8"/>
      <c r="AC34" s="6"/>
      <c r="AD34" s="6"/>
      <c r="AE34" s="6"/>
      <c r="AF34" s="6"/>
      <c r="AG34" s="6"/>
      <c r="AH34" s="6"/>
      <c r="AI34" s="6"/>
      <c r="AJ34" s="6"/>
      <c r="AK34" s="6"/>
      <c r="AL34" s="6"/>
      <c r="AM34" s="6"/>
      <c r="AN34" s="6"/>
      <c r="AO34" s="9"/>
    </row>
    <row r="35" spans="8:41" x14ac:dyDescent="0.3"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7"/>
      <c r="U35" s="7"/>
      <c r="V35" s="7"/>
      <c r="W35" s="7"/>
      <c r="X35" s="7"/>
      <c r="Y35" s="10"/>
      <c r="Z35" s="7"/>
      <c r="AA35" s="7"/>
      <c r="AB35" s="8"/>
      <c r="AC35" s="6"/>
      <c r="AD35" s="6"/>
      <c r="AE35" s="6"/>
      <c r="AF35" s="6"/>
      <c r="AG35" s="6"/>
      <c r="AH35" s="6"/>
      <c r="AI35" s="6"/>
      <c r="AJ35" s="6"/>
      <c r="AK35" s="6"/>
      <c r="AL35" s="6"/>
      <c r="AM35" s="6"/>
      <c r="AN35" s="6"/>
      <c r="AO35" s="9"/>
    </row>
    <row r="36" spans="8:41" x14ac:dyDescent="0.3"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7"/>
      <c r="U36" s="7"/>
      <c r="V36" s="7"/>
      <c r="W36" s="7"/>
      <c r="X36" s="7"/>
      <c r="Y36" s="10"/>
      <c r="Z36" s="7"/>
      <c r="AA36" s="7"/>
      <c r="AB36" s="8"/>
      <c r="AC36" s="6"/>
      <c r="AD36" s="6"/>
      <c r="AE36" s="6"/>
      <c r="AF36" s="6"/>
      <c r="AG36" s="6"/>
      <c r="AH36" s="6"/>
      <c r="AI36" s="6"/>
      <c r="AJ36" s="6"/>
      <c r="AK36" s="6"/>
      <c r="AL36" s="6"/>
      <c r="AM36" s="6"/>
      <c r="AN36" s="6"/>
      <c r="AO36" s="9"/>
    </row>
    <row r="37" spans="8:41" x14ac:dyDescent="0.3"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7"/>
      <c r="U37" s="7"/>
      <c r="V37" s="7"/>
      <c r="W37" s="7"/>
      <c r="X37" s="7"/>
      <c r="Y37" s="7"/>
      <c r="Z37" s="7"/>
      <c r="AA37" s="7"/>
      <c r="AB37" s="8"/>
      <c r="AC37" s="6"/>
      <c r="AD37" s="6"/>
      <c r="AE37" s="6"/>
      <c r="AF37" s="6"/>
      <c r="AG37" s="6"/>
      <c r="AH37" s="6"/>
      <c r="AI37" s="6"/>
      <c r="AJ37" s="6"/>
      <c r="AK37" s="6"/>
      <c r="AL37" s="6"/>
      <c r="AM37" s="6"/>
      <c r="AN37" s="6"/>
      <c r="AO37" s="9"/>
    </row>
    <row r="38" spans="8:41" x14ac:dyDescent="0.3"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7"/>
      <c r="U38" s="7"/>
      <c r="V38" s="7"/>
      <c r="W38" s="7"/>
      <c r="X38" s="7"/>
      <c r="Y38" s="7"/>
      <c r="Z38" s="7"/>
      <c r="AA38" s="7"/>
      <c r="AB38" s="8"/>
      <c r="AC38" s="6"/>
      <c r="AD38" s="6"/>
      <c r="AE38" s="6"/>
      <c r="AF38" s="6"/>
      <c r="AG38" s="6"/>
      <c r="AH38" s="6"/>
      <c r="AI38" s="6"/>
      <c r="AJ38" s="6"/>
      <c r="AK38" s="6"/>
      <c r="AL38" s="6"/>
      <c r="AM38" s="6"/>
      <c r="AN38" s="6"/>
      <c r="AO38" s="9"/>
    </row>
    <row r="39" spans="8:41" x14ac:dyDescent="0.3"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7"/>
      <c r="U39" s="7"/>
      <c r="V39" s="7"/>
      <c r="W39" s="7"/>
      <c r="X39" s="7"/>
      <c r="Y39" s="7"/>
      <c r="Z39" s="7"/>
      <c r="AA39" s="7"/>
      <c r="AB39" s="8"/>
      <c r="AC39" s="6"/>
      <c r="AD39" s="6"/>
      <c r="AE39" s="6"/>
      <c r="AF39" s="6"/>
      <c r="AG39" s="6"/>
      <c r="AH39" s="6"/>
      <c r="AI39" s="6"/>
      <c r="AJ39" s="6"/>
      <c r="AK39" s="6"/>
      <c r="AL39" s="6"/>
      <c r="AM39" s="6"/>
      <c r="AN39" s="6"/>
      <c r="AO39" s="9"/>
    </row>
    <row r="40" spans="8:41" x14ac:dyDescent="0.3"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7"/>
      <c r="U40" s="7"/>
      <c r="V40" s="7"/>
      <c r="W40" s="7"/>
      <c r="X40" s="7"/>
      <c r="Y40" s="7"/>
      <c r="Z40" s="7"/>
      <c r="AA40" s="7"/>
      <c r="AB40" s="8"/>
      <c r="AC40" s="6"/>
      <c r="AD40" s="6"/>
      <c r="AE40" s="6"/>
      <c r="AF40" s="6"/>
      <c r="AG40" s="6"/>
      <c r="AH40" s="6"/>
      <c r="AI40" s="6"/>
      <c r="AJ40" s="6"/>
      <c r="AK40" s="6"/>
      <c r="AL40" s="6"/>
      <c r="AM40" s="6"/>
      <c r="AN40" s="6"/>
      <c r="AO40" s="9"/>
    </row>
    <row r="41" spans="8:41" x14ac:dyDescent="0.3"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7"/>
      <c r="U41" s="7"/>
      <c r="V41" s="7"/>
      <c r="W41" s="7"/>
      <c r="X41" s="7"/>
      <c r="Y41" s="7"/>
      <c r="Z41" s="7"/>
      <c r="AA41" s="7"/>
      <c r="AB41" s="8"/>
      <c r="AC41" s="6"/>
      <c r="AD41" s="6"/>
      <c r="AE41" s="6"/>
      <c r="AF41" s="6"/>
      <c r="AG41" s="6"/>
      <c r="AH41" s="6"/>
      <c r="AI41" s="6"/>
      <c r="AJ41" s="6"/>
      <c r="AK41" s="6"/>
      <c r="AL41" s="6"/>
      <c r="AM41" s="6"/>
      <c r="AN41" s="6"/>
      <c r="AO41" s="9"/>
    </row>
    <row r="42" spans="8:41" x14ac:dyDescent="0.3"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7"/>
      <c r="U42" s="7"/>
      <c r="V42" s="7"/>
      <c r="W42" s="7"/>
      <c r="X42" s="7"/>
      <c r="Y42" s="7"/>
      <c r="Z42" s="7"/>
      <c r="AA42" s="7"/>
      <c r="AB42" s="8"/>
      <c r="AC42" s="6"/>
      <c r="AD42" s="6"/>
      <c r="AE42" s="6"/>
      <c r="AF42" s="6"/>
      <c r="AG42" s="6"/>
      <c r="AH42" s="6"/>
      <c r="AI42" s="6"/>
      <c r="AJ42" s="6"/>
      <c r="AK42" s="6"/>
      <c r="AL42" s="6"/>
      <c r="AM42" s="6"/>
      <c r="AN42" s="6"/>
      <c r="AO42" s="9"/>
    </row>
    <row r="43" spans="8:41" x14ac:dyDescent="0.3"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7"/>
      <c r="U43" s="7"/>
      <c r="V43" s="7"/>
      <c r="W43" s="7"/>
      <c r="X43" s="7"/>
      <c r="Y43" s="7"/>
      <c r="Z43" s="7"/>
      <c r="AA43" s="7"/>
      <c r="AB43" s="8"/>
      <c r="AC43" s="6"/>
      <c r="AD43" s="6"/>
      <c r="AE43" s="6"/>
      <c r="AF43" s="6"/>
      <c r="AG43" s="6"/>
      <c r="AH43" s="6"/>
      <c r="AI43" s="6"/>
      <c r="AJ43" s="6"/>
      <c r="AK43" s="6"/>
      <c r="AL43" s="6"/>
      <c r="AM43" s="6"/>
      <c r="AN43" s="6"/>
      <c r="AO43" s="9"/>
    </row>
    <row r="44" spans="8:41" x14ac:dyDescent="0.3"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7"/>
      <c r="U44" s="7"/>
      <c r="V44" s="7"/>
      <c r="W44" s="7"/>
      <c r="X44" s="7"/>
      <c r="Y44" s="7"/>
      <c r="Z44" s="7"/>
      <c r="AA44" s="7"/>
      <c r="AB44" s="8"/>
      <c r="AC44" s="6"/>
      <c r="AD44" s="6"/>
      <c r="AE44" s="6"/>
      <c r="AF44" s="6"/>
      <c r="AG44" s="6"/>
      <c r="AH44" s="6"/>
      <c r="AI44" s="6"/>
      <c r="AJ44" s="6"/>
      <c r="AK44" s="6"/>
      <c r="AL44" s="6"/>
      <c r="AM44" s="6"/>
      <c r="AN44" s="6"/>
      <c r="AO44" s="9"/>
    </row>
    <row r="45" spans="8:41" x14ac:dyDescent="0.3"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7"/>
      <c r="U45" s="7"/>
      <c r="V45" s="7"/>
      <c r="W45" s="7"/>
      <c r="X45" s="7"/>
      <c r="Y45" s="7"/>
      <c r="Z45" s="7"/>
      <c r="AA45" s="7"/>
      <c r="AB45" s="8"/>
      <c r="AC45" s="6"/>
      <c r="AD45" s="6"/>
      <c r="AE45" s="6"/>
      <c r="AF45" s="6"/>
      <c r="AG45" s="6"/>
      <c r="AH45" s="6"/>
      <c r="AI45" s="6"/>
      <c r="AJ45" s="6"/>
      <c r="AK45" s="6"/>
      <c r="AL45" s="6"/>
      <c r="AM45" s="6"/>
      <c r="AN45" s="6"/>
      <c r="AO45" s="9"/>
    </row>
    <row r="46" spans="8:41" x14ac:dyDescent="0.3"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7"/>
      <c r="U46" s="7"/>
      <c r="V46" s="7"/>
      <c r="W46" s="7"/>
      <c r="X46" s="7"/>
      <c r="Y46" s="7"/>
      <c r="Z46" s="7"/>
      <c r="AA46" s="7"/>
      <c r="AB46" s="8"/>
      <c r="AC46" s="6"/>
      <c r="AD46" s="6"/>
      <c r="AE46" s="6"/>
      <c r="AF46" s="6"/>
      <c r="AG46" s="6"/>
      <c r="AH46" s="6"/>
      <c r="AI46" s="6"/>
      <c r="AJ46" s="6"/>
      <c r="AK46" s="6"/>
      <c r="AL46" s="6"/>
      <c r="AM46" s="6"/>
      <c r="AN46" s="6"/>
      <c r="AO46" s="9"/>
    </row>
    <row r="47" spans="8:41" x14ac:dyDescent="0.3"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7"/>
      <c r="U47" s="7"/>
      <c r="V47" s="7"/>
      <c r="W47" s="7"/>
      <c r="X47" s="7"/>
      <c r="Y47" s="7"/>
      <c r="Z47" s="7"/>
      <c r="AA47" s="7"/>
      <c r="AB47" s="8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6"/>
      <c r="AO47" s="9"/>
    </row>
    <row r="48" spans="8:41" x14ac:dyDescent="0.3"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7"/>
      <c r="U48" s="7"/>
      <c r="V48" s="7"/>
      <c r="W48" s="7"/>
      <c r="X48" s="7"/>
      <c r="Y48" s="7"/>
      <c r="Z48" s="7"/>
      <c r="AA48" s="7"/>
      <c r="AB48" s="8"/>
      <c r="AC48" s="6"/>
      <c r="AD48" s="6"/>
      <c r="AE48" s="6"/>
      <c r="AF48" s="6"/>
      <c r="AG48" s="6"/>
      <c r="AH48" s="6"/>
      <c r="AI48" s="6"/>
      <c r="AJ48" s="6"/>
      <c r="AK48" s="6"/>
      <c r="AL48" s="6"/>
      <c r="AM48" s="6"/>
      <c r="AN48" s="6"/>
      <c r="AO48" s="9"/>
    </row>
    <row r="49" spans="8:41" x14ac:dyDescent="0.3"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7"/>
      <c r="U49" s="7"/>
      <c r="V49" s="7"/>
      <c r="W49" s="7"/>
      <c r="X49" s="7"/>
      <c r="Y49" s="7"/>
      <c r="Z49" s="7"/>
      <c r="AA49" s="7"/>
      <c r="AB49" s="8"/>
      <c r="AC49" s="6"/>
      <c r="AD49" s="6"/>
      <c r="AE49" s="6"/>
      <c r="AF49" s="6"/>
      <c r="AG49" s="6"/>
      <c r="AH49" s="6"/>
      <c r="AI49" s="6"/>
      <c r="AJ49" s="6"/>
      <c r="AK49" s="6"/>
      <c r="AL49" s="6"/>
      <c r="AM49" s="6"/>
      <c r="AN49" s="6"/>
      <c r="AO49" s="9"/>
    </row>
    <row r="50" spans="8:41" x14ac:dyDescent="0.3"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7"/>
      <c r="U50" s="7"/>
      <c r="V50" s="7"/>
      <c r="W50" s="7"/>
      <c r="X50" s="7"/>
      <c r="Y50" s="7"/>
      <c r="Z50" s="7"/>
      <c r="AA50" s="7"/>
      <c r="AB50" s="8"/>
      <c r="AC50" s="6"/>
      <c r="AD50" s="6"/>
      <c r="AE50" s="6"/>
      <c r="AF50" s="6"/>
      <c r="AG50" s="6"/>
      <c r="AH50" s="6"/>
      <c r="AI50" s="6"/>
      <c r="AJ50" s="6"/>
      <c r="AK50" s="6"/>
      <c r="AL50" s="6"/>
      <c r="AM50" s="6"/>
      <c r="AN50" s="6"/>
      <c r="AO50" s="9"/>
    </row>
    <row r="51" spans="8:41" x14ac:dyDescent="0.3"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7"/>
      <c r="U51" s="7"/>
      <c r="V51" s="7"/>
      <c r="W51" s="7"/>
      <c r="X51" s="7"/>
      <c r="Y51" s="7"/>
      <c r="Z51" s="7"/>
      <c r="AA51" s="7"/>
      <c r="AB51" s="8"/>
      <c r="AC51" s="6"/>
      <c r="AD51" s="6"/>
      <c r="AE51" s="6"/>
      <c r="AF51" s="6"/>
      <c r="AG51" s="6"/>
      <c r="AH51" s="6"/>
      <c r="AI51" s="6"/>
      <c r="AJ51" s="6"/>
      <c r="AK51" s="6"/>
      <c r="AL51" s="6"/>
      <c r="AM51" s="6"/>
      <c r="AN51" s="6"/>
      <c r="AO51" s="9"/>
    </row>
    <row r="52" spans="8:41" x14ac:dyDescent="0.3"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7"/>
      <c r="U52" s="7"/>
      <c r="V52" s="7"/>
      <c r="W52" s="7"/>
      <c r="X52" s="7"/>
      <c r="Y52" s="7"/>
      <c r="Z52" s="7"/>
      <c r="AA52" s="7"/>
      <c r="AB52" s="8"/>
      <c r="AC52" s="6"/>
      <c r="AD52" s="6"/>
      <c r="AE52" s="6"/>
      <c r="AF52" s="6"/>
      <c r="AG52" s="6"/>
      <c r="AH52" s="6"/>
      <c r="AI52" s="6"/>
      <c r="AJ52" s="6"/>
      <c r="AK52" s="6"/>
      <c r="AL52" s="6"/>
      <c r="AM52" s="6"/>
      <c r="AN52" s="6"/>
      <c r="AO52" s="9"/>
    </row>
    <row r="53" spans="8:41" x14ac:dyDescent="0.3"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7"/>
      <c r="U53" s="7"/>
      <c r="V53" s="7"/>
      <c r="W53" s="7"/>
      <c r="X53" s="7"/>
      <c r="Y53" s="7"/>
      <c r="Z53" s="7"/>
      <c r="AA53" s="7"/>
      <c r="AB53" s="8"/>
      <c r="AC53" s="6"/>
      <c r="AD53" s="6"/>
      <c r="AE53" s="6"/>
      <c r="AF53" s="6"/>
      <c r="AG53" s="6"/>
      <c r="AH53" s="6"/>
      <c r="AI53" s="6"/>
      <c r="AJ53" s="6"/>
      <c r="AK53" s="6"/>
      <c r="AL53" s="6"/>
      <c r="AM53" s="6"/>
      <c r="AN53" s="6"/>
      <c r="AO53" s="9"/>
    </row>
    <row r="54" spans="8:41" x14ac:dyDescent="0.3"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7"/>
      <c r="U54" s="7"/>
      <c r="V54" s="7"/>
      <c r="W54" s="7"/>
      <c r="X54" s="7"/>
      <c r="Y54" s="7"/>
      <c r="Z54" s="7"/>
      <c r="AA54" s="7"/>
      <c r="AB54" s="8"/>
      <c r="AC54" s="6"/>
      <c r="AD54" s="6"/>
      <c r="AE54" s="6"/>
      <c r="AF54" s="6"/>
      <c r="AG54" s="6"/>
      <c r="AH54" s="6"/>
      <c r="AI54" s="6"/>
      <c r="AJ54" s="6"/>
      <c r="AK54" s="6"/>
      <c r="AL54" s="6"/>
      <c r="AM54" s="6"/>
      <c r="AN54" s="6"/>
      <c r="AO54" s="9"/>
    </row>
    <row r="55" spans="8:41" x14ac:dyDescent="0.3"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7"/>
      <c r="U55" s="7"/>
      <c r="V55" s="7"/>
      <c r="W55" s="7"/>
      <c r="X55" s="7"/>
      <c r="Y55" s="7"/>
      <c r="Z55" s="7"/>
      <c r="AA55" s="7"/>
      <c r="AB55" s="8"/>
      <c r="AC55" s="6"/>
      <c r="AD55" s="6"/>
      <c r="AE55" s="6"/>
      <c r="AF55" s="6"/>
      <c r="AG55" s="6"/>
      <c r="AH55" s="6"/>
      <c r="AI55" s="6"/>
      <c r="AJ55" s="6"/>
      <c r="AK55" s="6"/>
      <c r="AL55" s="6"/>
      <c r="AM55" s="6"/>
      <c r="AN55" s="6"/>
      <c r="AO55" s="9"/>
    </row>
    <row r="56" spans="8:41" x14ac:dyDescent="0.3"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7"/>
      <c r="U56" s="7"/>
      <c r="V56" s="7"/>
      <c r="W56" s="7"/>
      <c r="X56" s="7"/>
      <c r="Y56" s="7"/>
      <c r="Z56" s="7"/>
      <c r="AA56" s="7"/>
      <c r="AB56" s="8"/>
      <c r="AC56" s="6"/>
      <c r="AD56" s="6"/>
      <c r="AE56" s="6"/>
      <c r="AF56" s="6"/>
      <c r="AG56" s="6"/>
      <c r="AH56" s="6"/>
      <c r="AI56" s="6"/>
      <c r="AJ56" s="6"/>
      <c r="AK56" s="6"/>
      <c r="AL56" s="6"/>
      <c r="AM56" s="6"/>
      <c r="AN56" s="6"/>
      <c r="AO56" s="9"/>
    </row>
    <row r="57" spans="8:41" x14ac:dyDescent="0.3"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7"/>
      <c r="U57" s="7"/>
      <c r="V57" s="7"/>
      <c r="W57" s="7"/>
      <c r="X57" s="7"/>
      <c r="Y57" s="7"/>
      <c r="Z57" s="7"/>
      <c r="AA57" s="7"/>
      <c r="AB57" s="8"/>
      <c r="AC57" s="6"/>
      <c r="AD57" s="6"/>
      <c r="AE57" s="6"/>
      <c r="AF57" s="6"/>
      <c r="AG57" s="6"/>
      <c r="AH57" s="6"/>
      <c r="AI57" s="6"/>
      <c r="AJ57" s="6"/>
      <c r="AK57" s="6"/>
      <c r="AL57" s="6"/>
      <c r="AM57" s="6"/>
      <c r="AN57" s="6"/>
      <c r="AO57" s="9"/>
    </row>
    <row r="58" spans="8:41" x14ac:dyDescent="0.3"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7"/>
      <c r="U58" s="7"/>
      <c r="V58" s="7"/>
      <c r="W58" s="7"/>
      <c r="X58" s="7"/>
      <c r="Y58" s="7"/>
      <c r="Z58" s="7"/>
      <c r="AA58" s="7"/>
      <c r="AB58" s="8"/>
      <c r="AC58" s="6"/>
      <c r="AD58" s="6"/>
      <c r="AE58" s="6"/>
      <c r="AF58" s="6"/>
      <c r="AG58" s="6"/>
      <c r="AH58" s="6"/>
      <c r="AI58" s="6"/>
      <c r="AJ58" s="6"/>
      <c r="AK58" s="6"/>
      <c r="AL58" s="6"/>
      <c r="AM58" s="6"/>
      <c r="AN58" s="6"/>
      <c r="AO58" s="9"/>
    </row>
    <row r="59" spans="8:41" x14ac:dyDescent="0.3"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7"/>
      <c r="U59" s="7"/>
      <c r="V59" s="7"/>
      <c r="W59" s="7"/>
      <c r="X59" s="7"/>
      <c r="Y59" s="7"/>
      <c r="Z59" s="7"/>
      <c r="AA59" s="7"/>
      <c r="AB59" s="8"/>
      <c r="AC59" s="6"/>
      <c r="AD59" s="6"/>
      <c r="AE59" s="6"/>
      <c r="AF59" s="6"/>
      <c r="AG59" s="6"/>
      <c r="AH59" s="6"/>
      <c r="AI59" s="6"/>
      <c r="AJ59" s="6"/>
      <c r="AK59" s="6"/>
      <c r="AL59" s="6"/>
      <c r="AM59" s="6"/>
      <c r="AN59" s="6"/>
      <c r="AO59" s="9"/>
    </row>
    <row r="60" spans="8:41" x14ac:dyDescent="0.3"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7"/>
      <c r="U60" s="7"/>
      <c r="V60" s="7"/>
      <c r="W60" s="7"/>
      <c r="X60" s="7"/>
      <c r="Y60" s="7"/>
      <c r="Z60" s="7"/>
      <c r="AA60" s="7"/>
      <c r="AB60" s="8"/>
      <c r="AC60" s="6"/>
      <c r="AD60" s="6"/>
      <c r="AE60" s="6"/>
      <c r="AF60" s="6"/>
      <c r="AG60" s="6"/>
      <c r="AH60" s="6"/>
      <c r="AI60" s="6"/>
      <c r="AJ60" s="6"/>
      <c r="AK60" s="6"/>
      <c r="AL60" s="6"/>
      <c r="AM60" s="6"/>
      <c r="AN60" s="6"/>
      <c r="AO60" s="9"/>
    </row>
    <row r="61" spans="8:41" x14ac:dyDescent="0.3"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7"/>
      <c r="U61" s="7"/>
      <c r="V61" s="7"/>
      <c r="W61" s="7"/>
      <c r="X61" s="7"/>
      <c r="Y61" s="7"/>
      <c r="Z61" s="7"/>
      <c r="AA61" s="7"/>
      <c r="AB61" s="8"/>
      <c r="AC61" s="6"/>
      <c r="AD61" s="6"/>
      <c r="AE61" s="6"/>
      <c r="AF61" s="6"/>
      <c r="AG61" s="6"/>
      <c r="AH61" s="6"/>
      <c r="AI61" s="6"/>
      <c r="AJ61" s="6"/>
      <c r="AK61" s="6"/>
      <c r="AL61" s="6"/>
      <c r="AM61" s="6"/>
      <c r="AN61" s="6"/>
      <c r="AO61" s="9"/>
    </row>
    <row r="62" spans="8:41" x14ac:dyDescent="0.3"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7"/>
      <c r="U62" s="7"/>
      <c r="V62" s="7"/>
      <c r="W62" s="7"/>
      <c r="X62" s="7"/>
      <c r="Y62" s="7"/>
      <c r="Z62" s="7"/>
      <c r="AA62" s="7"/>
      <c r="AB62" s="8"/>
      <c r="AC62" s="6"/>
      <c r="AD62" s="6"/>
      <c r="AE62" s="6"/>
      <c r="AF62" s="6"/>
      <c r="AG62" s="6"/>
      <c r="AH62" s="6"/>
      <c r="AI62" s="6"/>
      <c r="AJ62" s="6"/>
      <c r="AK62" s="6"/>
      <c r="AL62" s="6"/>
      <c r="AM62" s="6"/>
      <c r="AN62" s="6"/>
      <c r="AO62" s="9"/>
    </row>
    <row r="63" spans="8:41" x14ac:dyDescent="0.3"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6"/>
      <c r="T63" s="7"/>
      <c r="U63" s="7"/>
      <c r="V63" s="7"/>
      <c r="W63" s="7"/>
      <c r="X63" s="7"/>
      <c r="Y63" s="7"/>
      <c r="Z63" s="7"/>
      <c r="AA63" s="7"/>
      <c r="AB63" s="8"/>
      <c r="AC63" s="6"/>
      <c r="AD63" s="6"/>
      <c r="AE63" s="6"/>
      <c r="AF63" s="6"/>
      <c r="AG63" s="6"/>
      <c r="AH63" s="6"/>
      <c r="AI63" s="6"/>
      <c r="AJ63" s="6"/>
      <c r="AK63" s="6"/>
      <c r="AL63" s="6"/>
      <c r="AM63" s="6"/>
      <c r="AN63" s="6"/>
      <c r="AO63" s="9"/>
    </row>
    <row r="64" spans="8:41" x14ac:dyDescent="0.3">
      <c r="H64" s="6"/>
      <c r="I64" s="6"/>
      <c r="J64" s="6"/>
      <c r="K64" s="6"/>
      <c r="L64" s="6"/>
      <c r="M64" s="6"/>
      <c r="N64" s="6"/>
      <c r="O64" s="6"/>
      <c r="P64" s="6"/>
      <c r="Q64" s="6"/>
      <c r="R64" s="6"/>
      <c r="S64" s="6"/>
      <c r="T64" s="7"/>
      <c r="U64" s="7"/>
      <c r="V64" s="7"/>
      <c r="W64" s="7"/>
      <c r="X64" s="7"/>
      <c r="Y64" s="7"/>
      <c r="Z64" s="7"/>
      <c r="AA64" s="7"/>
      <c r="AB64" s="8"/>
      <c r="AC64" s="6"/>
      <c r="AD64" s="6"/>
      <c r="AE64" s="6"/>
      <c r="AF64" s="6"/>
      <c r="AG64" s="6"/>
      <c r="AH64" s="6"/>
      <c r="AI64" s="6"/>
      <c r="AJ64" s="6"/>
      <c r="AK64" s="6"/>
      <c r="AL64" s="6"/>
      <c r="AM64" s="6"/>
      <c r="AN64" s="6"/>
      <c r="AO64" s="9"/>
    </row>
    <row r="65" spans="8:41" x14ac:dyDescent="0.3">
      <c r="H65" s="6"/>
      <c r="I65" s="6"/>
      <c r="J65" s="6"/>
      <c r="K65" s="6"/>
      <c r="L65" s="6"/>
      <c r="M65" s="6"/>
      <c r="N65" s="6"/>
      <c r="O65" s="6"/>
      <c r="P65" s="6"/>
      <c r="Q65" s="6"/>
      <c r="R65" s="6"/>
      <c r="S65" s="6"/>
      <c r="T65" s="7"/>
      <c r="U65" s="7"/>
      <c r="V65" s="7"/>
      <c r="W65" s="7"/>
      <c r="X65" s="7"/>
      <c r="Y65" s="7"/>
      <c r="Z65" s="7"/>
      <c r="AA65" s="7"/>
      <c r="AB65" s="8"/>
      <c r="AC65" s="6"/>
      <c r="AD65" s="6"/>
      <c r="AE65" s="6"/>
      <c r="AF65" s="6"/>
      <c r="AG65" s="6"/>
      <c r="AH65" s="6"/>
      <c r="AI65" s="6"/>
      <c r="AJ65" s="6"/>
      <c r="AK65" s="6"/>
      <c r="AL65" s="6"/>
      <c r="AM65" s="6"/>
      <c r="AN65" s="6"/>
      <c r="AO65" s="9"/>
    </row>
    <row r="66" spans="8:41" x14ac:dyDescent="0.3"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7"/>
      <c r="U66" s="7"/>
      <c r="V66" s="7"/>
      <c r="W66" s="7"/>
      <c r="X66" s="7"/>
      <c r="Y66" s="7"/>
      <c r="Z66" s="7"/>
      <c r="AA66" s="7"/>
      <c r="AB66" s="8"/>
      <c r="AC66" s="6"/>
      <c r="AD66" s="6"/>
      <c r="AE66" s="6"/>
      <c r="AF66" s="6"/>
      <c r="AG66" s="6"/>
      <c r="AH66" s="6"/>
      <c r="AI66" s="6"/>
      <c r="AJ66" s="6"/>
      <c r="AK66" s="6"/>
      <c r="AL66" s="6"/>
      <c r="AM66" s="6"/>
      <c r="AN66" s="6"/>
      <c r="AO66" s="9"/>
    </row>
    <row r="67" spans="8:41" x14ac:dyDescent="0.3"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  <c r="S67" s="6"/>
      <c r="T67" s="7"/>
      <c r="U67" s="7"/>
      <c r="V67" s="7"/>
      <c r="W67" s="7"/>
      <c r="X67" s="7"/>
      <c r="Y67" s="7"/>
      <c r="Z67" s="7"/>
      <c r="AA67" s="7"/>
      <c r="AB67" s="8"/>
      <c r="AC67" s="6"/>
      <c r="AD67" s="6"/>
      <c r="AE67" s="6"/>
      <c r="AF67" s="6"/>
      <c r="AG67" s="6"/>
      <c r="AH67" s="6"/>
      <c r="AI67" s="6"/>
      <c r="AJ67" s="6"/>
      <c r="AK67" s="6"/>
      <c r="AL67" s="6"/>
      <c r="AM67" s="6"/>
      <c r="AN67" s="6"/>
      <c r="AO67" s="9"/>
    </row>
    <row r="68" spans="8:41" x14ac:dyDescent="0.3"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7"/>
      <c r="U68" s="7"/>
      <c r="V68" s="7"/>
      <c r="W68" s="7"/>
      <c r="X68" s="7"/>
      <c r="Y68" s="7"/>
      <c r="Z68" s="7"/>
      <c r="AA68" s="7"/>
      <c r="AB68" s="8"/>
      <c r="AC68" s="6"/>
      <c r="AD68" s="6"/>
      <c r="AE68" s="6"/>
      <c r="AF68" s="6"/>
      <c r="AG68" s="6"/>
      <c r="AH68" s="6"/>
      <c r="AI68" s="6"/>
      <c r="AJ68" s="6"/>
      <c r="AK68" s="6"/>
      <c r="AL68" s="6"/>
      <c r="AM68" s="6"/>
      <c r="AN68" s="6"/>
      <c r="AO68" s="9"/>
    </row>
    <row r="69" spans="8:41" x14ac:dyDescent="0.3"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7"/>
      <c r="U69" s="7"/>
      <c r="V69" s="7"/>
      <c r="W69" s="7"/>
      <c r="X69" s="7"/>
      <c r="Y69" s="7"/>
      <c r="Z69" s="7"/>
      <c r="AA69" s="7"/>
      <c r="AB69" s="8"/>
      <c r="AC69" s="6"/>
      <c r="AD69" s="6"/>
      <c r="AE69" s="6"/>
      <c r="AF69" s="6"/>
      <c r="AG69" s="6"/>
      <c r="AH69" s="6"/>
      <c r="AI69" s="6"/>
      <c r="AJ69" s="6"/>
      <c r="AK69" s="6"/>
      <c r="AL69" s="6"/>
      <c r="AM69" s="6"/>
      <c r="AN69" s="6"/>
      <c r="AO69" s="9"/>
    </row>
    <row r="70" spans="8:41" x14ac:dyDescent="0.3"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7"/>
      <c r="U70" s="7"/>
      <c r="V70" s="7"/>
      <c r="W70" s="7"/>
      <c r="X70" s="7"/>
      <c r="Y70" s="7"/>
      <c r="Z70" s="7"/>
      <c r="AA70" s="7"/>
      <c r="AB70" s="8"/>
      <c r="AC70" s="6"/>
      <c r="AD70" s="6"/>
      <c r="AE70" s="6"/>
      <c r="AF70" s="6"/>
      <c r="AG70" s="6"/>
      <c r="AH70" s="6"/>
      <c r="AI70" s="6"/>
      <c r="AJ70" s="6"/>
      <c r="AK70" s="6"/>
      <c r="AL70" s="6"/>
      <c r="AM70" s="6"/>
      <c r="AN70" s="6"/>
      <c r="AO70" s="9"/>
    </row>
    <row r="71" spans="8:41" x14ac:dyDescent="0.3"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  <c r="T71" s="7"/>
      <c r="U71" s="7"/>
      <c r="V71" s="7"/>
      <c r="W71" s="7"/>
      <c r="X71" s="7"/>
      <c r="Y71" s="7"/>
      <c r="Z71" s="7"/>
      <c r="AA71" s="7"/>
      <c r="AB71" s="8"/>
      <c r="AC71" s="6"/>
      <c r="AD71" s="6"/>
      <c r="AE71" s="6"/>
      <c r="AF71" s="6"/>
      <c r="AG71" s="6"/>
      <c r="AH71" s="6"/>
      <c r="AI71" s="6"/>
      <c r="AJ71" s="6"/>
      <c r="AK71" s="6"/>
      <c r="AL71" s="6"/>
      <c r="AM71" s="6"/>
      <c r="AN71" s="6"/>
      <c r="AO71" s="9"/>
    </row>
    <row r="72" spans="8:41" x14ac:dyDescent="0.3"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6"/>
      <c r="T72" s="7"/>
      <c r="U72" s="7"/>
      <c r="V72" s="7"/>
      <c r="W72" s="7"/>
      <c r="X72" s="7"/>
      <c r="Y72" s="7"/>
      <c r="Z72" s="7"/>
      <c r="AA72" s="7"/>
      <c r="AB72" s="8"/>
      <c r="AC72" s="6"/>
      <c r="AD72" s="6"/>
      <c r="AE72" s="6"/>
      <c r="AF72" s="6"/>
      <c r="AG72" s="6"/>
      <c r="AH72" s="6"/>
      <c r="AI72" s="6"/>
      <c r="AJ72" s="6"/>
      <c r="AK72" s="6"/>
      <c r="AL72" s="6"/>
      <c r="AM72" s="6"/>
      <c r="AN72" s="6"/>
      <c r="AO72" s="9"/>
    </row>
    <row r="73" spans="8:41" x14ac:dyDescent="0.3"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7"/>
      <c r="U73" s="7"/>
      <c r="V73" s="7"/>
      <c r="W73" s="7"/>
      <c r="X73" s="7"/>
      <c r="Y73" s="7"/>
      <c r="Z73" s="7"/>
      <c r="AA73" s="7"/>
      <c r="AB73" s="8"/>
      <c r="AC73" s="6"/>
      <c r="AD73" s="6"/>
      <c r="AE73" s="6"/>
      <c r="AF73" s="6"/>
      <c r="AG73" s="6"/>
      <c r="AH73" s="6"/>
      <c r="AI73" s="6"/>
      <c r="AJ73" s="6"/>
      <c r="AK73" s="6"/>
      <c r="AL73" s="6"/>
      <c r="AM73" s="6"/>
      <c r="AN73" s="6"/>
      <c r="AO73" s="9"/>
    </row>
    <row r="74" spans="8:41" x14ac:dyDescent="0.3"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7"/>
      <c r="U74" s="7"/>
      <c r="V74" s="7"/>
      <c r="W74" s="7"/>
      <c r="X74" s="7"/>
      <c r="Y74" s="7"/>
      <c r="Z74" s="7"/>
      <c r="AA74" s="7"/>
      <c r="AB74" s="8"/>
      <c r="AC74" s="6"/>
      <c r="AD74" s="6"/>
      <c r="AE74" s="6"/>
      <c r="AF74" s="6"/>
      <c r="AG74" s="6"/>
      <c r="AH74" s="6"/>
      <c r="AI74" s="6"/>
      <c r="AJ74" s="6"/>
      <c r="AK74" s="6"/>
      <c r="AL74" s="6"/>
      <c r="AM74" s="6"/>
      <c r="AN74" s="6"/>
      <c r="AO74" s="9"/>
    </row>
    <row r="75" spans="8:41" x14ac:dyDescent="0.3"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7"/>
      <c r="U75" s="7"/>
      <c r="V75" s="7"/>
      <c r="W75" s="7"/>
      <c r="X75" s="7"/>
      <c r="Y75" s="7"/>
      <c r="Z75" s="7"/>
      <c r="AA75" s="7"/>
      <c r="AB75" s="8"/>
      <c r="AC75" s="6"/>
      <c r="AD75" s="6"/>
      <c r="AE75" s="6"/>
      <c r="AF75" s="6"/>
      <c r="AG75" s="6"/>
      <c r="AH75" s="6"/>
      <c r="AI75" s="6"/>
      <c r="AJ75" s="6"/>
      <c r="AK75" s="6"/>
      <c r="AL75" s="6"/>
      <c r="AM75" s="6"/>
      <c r="AN75" s="6"/>
      <c r="AO75" s="9"/>
    </row>
    <row r="76" spans="8:41" x14ac:dyDescent="0.3"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7"/>
      <c r="U76" s="7"/>
      <c r="V76" s="7"/>
      <c r="W76" s="7"/>
      <c r="X76" s="7"/>
      <c r="Y76" s="7"/>
      <c r="Z76" s="7"/>
      <c r="AA76" s="7"/>
      <c r="AB76" s="8"/>
      <c r="AC76" s="6"/>
      <c r="AD76" s="6"/>
      <c r="AE76" s="6"/>
      <c r="AF76" s="6"/>
      <c r="AG76" s="6"/>
      <c r="AH76" s="6"/>
      <c r="AI76" s="6"/>
      <c r="AJ76" s="6"/>
      <c r="AK76" s="6"/>
      <c r="AL76" s="6"/>
      <c r="AM76" s="6"/>
      <c r="AN76" s="6"/>
      <c r="AO76" s="9"/>
    </row>
    <row r="77" spans="8:41" x14ac:dyDescent="0.3"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  <c r="T77" s="7"/>
      <c r="U77" s="7"/>
      <c r="V77" s="7"/>
      <c r="W77" s="7"/>
      <c r="X77" s="7"/>
      <c r="Y77" s="7"/>
      <c r="Z77" s="7"/>
      <c r="AA77" s="7"/>
      <c r="AB77" s="8"/>
      <c r="AC77" s="6"/>
      <c r="AD77" s="6"/>
      <c r="AE77" s="6"/>
      <c r="AF77" s="6"/>
      <c r="AG77" s="6"/>
      <c r="AH77" s="6"/>
      <c r="AI77" s="6"/>
      <c r="AJ77" s="6"/>
      <c r="AK77" s="6"/>
      <c r="AL77" s="6"/>
      <c r="AM77" s="6"/>
      <c r="AN77" s="6"/>
      <c r="AO77" s="9"/>
    </row>
    <row r="78" spans="8:41" x14ac:dyDescent="0.3"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  <c r="T78" s="7"/>
      <c r="U78" s="7"/>
      <c r="V78" s="7"/>
      <c r="W78" s="7"/>
      <c r="X78" s="7"/>
      <c r="Y78" s="7"/>
      <c r="Z78" s="7"/>
      <c r="AA78" s="7"/>
      <c r="AB78" s="8"/>
      <c r="AC78" s="6"/>
      <c r="AD78" s="6"/>
      <c r="AE78" s="6"/>
      <c r="AF78" s="6"/>
      <c r="AG78" s="6"/>
      <c r="AH78" s="6"/>
      <c r="AI78" s="6"/>
      <c r="AJ78" s="6"/>
      <c r="AK78" s="6"/>
      <c r="AL78" s="6"/>
      <c r="AM78" s="6"/>
      <c r="AN78" s="6"/>
      <c r="AO78" s="9"/>
    </row>
    <row r="79" spans="8:41" x14ac:dyDescent="0.3"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7"/>
      <c r="U79" s="7"/>
      <c r="V79" s="7"/>
      <c r="W79" s="7"/>
      <c r="X79" s="7"/>
      <c r="Y79" s="7"/>
      <c r="Z79" s="7"/>
      <c r="AA79" s="7"/>
      <c r="AB79" s="8"/>
      <c r="AC79" s="6"/>
      <c r="AD79" s="6"/>
      <c r="AE79" s="6"/>
      <c r="AF79" s="6"/>
      <c r="AG79" s="6"/>
      <c r="AH79" s="6"/>
      <c r="AI79" s="6"/>
      <c r="AJ79" s="6"/>
      <c r="AK79" s="6"/>
      <c r="AL79" s="6"/>
      <c r="AM79" s="6"/>
      <c r="AN79" s="6"/>
      <c r="AO79" s="9"/>
    </row>
    <row r="80" spans="8:41" x14ac:dyDescent="0.3"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7"/>
      <c r="U80" s="7"/>
      <c r="V80" s="7"/>
      <c r="W80" s="7"/>
      <c r="X80" s="7"/>
      <c r="Y80" s="7"/>
      <c r="Z80" s="7"/>
      <c r="AA80" s="7"/>
      <c r="AB80" s="8"/>
      <c r="AC80" s="6"/>
      <c r="AD80" s="6"/>
      <c r="AE80" s="6"/>
      <c r="AF80" s="6"/>
      <c r="AG80" s="6"/>
      <c r="AH80" s="6"/>
      <c r="AI80" s="6"/>
      <c r="AJ80" s="6"/>
      <c r="AK80" s="6"/>
      <c r="AL80" s="6"/>
      <c r="AM80" s="6"/>
      <c r="AN80" s="6"/>
      <c r="AO80" s="9"/>
    </row>
    <row r="81" spans="8:41" x14ac:dyDescent="0.3"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7"/>
      <c r="U81" s="7"/>
      <c r="V81" s="7"/>
      <c r="W81" s="7"/>
      <c r="X81" s="7"/>
      <c r="Y81" s="7"/>
      <c r="Z81" s="7"/>
      <c r="AA81" s="7"/>
      <c r="AB81" s="8"/>
      <c r="AC81" s="6"/>
      <c r="AD81" s="6"/>
      <c r="AE81" s="6"/>
      <c r="AF81" s="6"/>
      <c r="AG81" s="6"/>
      <c r="AH81" s="6"/>
      <c r="AI81" s="6"/>
      <c r="AJ81" s="6"/>
      <c r="AK81" s="6"/>
      <c r="AL81" s="6"/>
      <c r="AM81" s="6"/>
      <c r="AN81" s="6"/>
      <c r="AO81" s="9"/>
    </row>
    <row r="82" spans="8:41" x14ac:dyDescent="0.3"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7"/>
      <c r="U82" s="7"/>
      <c r="V82" s="7"/>
      <c r="W82" s="7"/>
      <c r="X82" s="7"/>
      <c r="Y82" s="7"/>
      <c r="Z82" s="7"/>
      <c r="AA82" s="7"/>
      <c r="AB82" s="8"/>
      <c r="AC82" s="6"/>
      <c r="AD82" s="6"/>
      <c r="AE82" s="6"/>
      <c r="AF82" s="6"/>
      <c r="AG82" s="6"/>
      <c r="AH82" s="6"/>
      <c r="AI82" s="6"/>
      <c r="AJ82" s="6"/>
      <c r="AK82" s="6"/>
      <c r="AL82" s="6"/>
      <c r="AM82" s="6"/>
      <c r="AN82" s="6"/>
      <c r="AO82" s="9"/>
    </row>
    <row r="83" spans="8:41" x14ac:dyDescent="0.3"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6"/>
      <c r="T83" s="7"/>
      <c r="U83" s="7"/>
      <c r="V83" s="7"/>
      <c r="W83" s="7"/>
      <c r="X83" s="7"/>
      <c r="Y83" s="7"/>
      <c r="Z83" s="7"/>
      <c r="AA83" s="7"/>
      <c r="AB83" s="8"/>
      <c r="AC83" s="6"/>
      <c r="AD83" s="6"/>
      <c r="AE83" s="6"/>
      <c r="AF83" s="6"/>
      <c r="AG83" s="6"/>
      <c r="AH83" s="6"/>
      <c r="AI83" s="6"/>
      <c r="AJ83" s="6"/>
      <c r="AK83" s="6"/>
      <c r="AL83" s="6"/>
      <c r="AM83" s="6"/>
      <c r="AN83" s="6"/>
      <c r="AO83" s="9"/>
    </row>
    <row r="84" spans="8:41" x14ac:dyDescent="0.3">
      <c r="H84" s="6"/>
      <c r="I84" s="6"/>
      <c r="J84" s="6"/>
      <c r="K84" s="6"/>
      <c r="L84" s="6"/>
      <c r="M84" s="6"/>
      <c r="N84" s="6"/>
      <c r="O84" s="6"/>
      <c r="P84" s="6"/>
      <c r="Q84" s="6"/>
      <c r="R84" s="6"/>
      <c r="S84" s="6"/>
      <c r="T84" s="7"/>
      <c r="U84" s="7"/>
      <c r="V84" s="7"/>
      <c r="W84" s="7"/>
      <c r="X84" s="7"/>
      <c r="Y84" s="7"/>
      <c r="Z84" s="7"/>
      <c r="AA84" s="7"/>
      <c r="AB84" s="8"/>
      <c r="AC84" s="6"/>
      <c r="AD84" s="6"/>
      <c r="AE84" s="6"/>
      <c r="AF84" s="6"/>
      <c r="AG84" s="6"/>
      <c r="AH84" s="6"/>
      <c r="AI84" s="6"/>
      <c r="AJ84" s="6"/>
      <c r="AK84" s="6"/>
      <c r="AL84" s="6"/>
      <c r="AM84" s="6"/>
      <c r="AN84" s="6"/>
      <c r="AO84" s="9"/>
    </row>
    <row r="85" spans="8:41" x14ac:dyDescent="0.3"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6"/>
      <c r="T85" s="7"/>
      <c r="U85" s="7"/>
      <c r="V85" s="7"/>
      <c r="W85" s="7"/>
      <c r="X85" s="7"/>
      <c r="Y85" s="7"/>
      <c r="Z85" s="7"/>
      <c r="AA85" s="7"/>
      <c r="AB85" s="8"/>
      <c r="AC85" s="6"/>
      <c r="AD85" s="6"/>
      <c r="AE85" s="6"/>
      <c r="AF85" s="6"/>
      <c r="AG85" s="6"/>
      <c r="AH85" s="6"/>
      <c r="AI85" s="6"/>
      <c r="AJ85" s="6"/>
      <c r="AK85" s="6"/>
      <c r="AL85" s="6"/>
      <c r="AM85" s="6"/>
      <c r="AN85" s="6"/>
      <c r="AO85" s="9"/>
    </row>
    <row r="86" spans="8:41" x14ac:dyDescent="0.3"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6"/>
      <c r="T86" s="7"/>
      <c r="U86" s="7"/>
      <c r="V86" s="7"/>
      <c r="W86" s="7"/>
      <c r="X86" s="7"/>
      <c r="Y86" s="7"/>
      <c r="Z86" s="7"/>
      <c r="AA86" s="7"/>
      <c r="AB86" s="8"/>
      <c r="AC86" s="6"/>
      <c r="AD86" s="6"/>
      <c r="AE86" s="6"/>
      <c r="AF86" s="6"/>
      <c r="AG86" s="6"/>
      <c r="AH86" s="6"/>
      <c r="AI86" s="6"/>
      <c r="AJ86" s="6"/>
      <c r="AK86" s="6"/>
      <c r="AL86" s="6"/>
      <c r="AM86" s="6"/>
      <c r="AN86" s="6"/>
      <c r="AO86" s="9"/>
    </row>
    <row r="87" spans="8:41" x14ac:dyDescent="0.3">
      <c r="H87" s="6"/>
      <c r="I87" s="6"/>
      <c r="J87" s="6"/>
      <c r="K87" s="6"/>
      <c r="L87" s="6"/>
      <c r="M87" s="6"/>
      <c r="N87" s="6"/>
      <c r="O87" s="6"/>
      <c r="P87" s="6"/>
      <c r="Q87" s="6"/>
      <c r="R87" s="6"/>
      <c r="S87" s="6"/>
      <c r="T87" s="7"/>
      <c r="U87" s="7"/>
      <c r="V87" s="7"/>
      <c r="W87" s="7"/>
      <c r="X87" s="7"/>
      <c r="Y87" s="7"/>
      <c r="Z87" s="7"/>
      <c r="AA87" s="7"/>
      <c r="AB87" s="8"/>
      <c r="AC87" s="6"/>
      <c r="AD87" s="6"/>
      <c r="AE87" s="6"/>
      <c r="AF87" s="6"/>
      <c r="AG87" s="6"/>
      <c r="AH87" s="6"/>
      <c r="AI87" s="6"/>
      <c r="AJ87" s="6"/>
      <c r="AK87" s="6"/>
      <c r="AL87" s="6"/>
      <c r="AM87" s="6"/>
      <c r="AN87" s="6"/>
      <c r="AO87" s="9"/>
    </row>
    <row r="88" spans="8:41" x14ac:dyDescent="0.3">
      <c r="H88" s="6"/>
      <c r="I88" s="6"/>
      <c r="J88" s="6"/>
      <c r="K88" s="6"/>
      <c r="L88" s="6"/>
      <c r="M88" s="6"/>
      <c r="N88" s="6"/>
      <c r="O88" s="6"/>
      <c r="P88" s="6"/>
      <c r="Q88" s="6"/>
      <c r="R88" s="6"/>
      <c r="S88" s="6"/>
      <c r="T88" s="7"/>
      <c r="U88" s="7"/>
      <c r="V88" s="7"/>
      <c r="W88" s="7"/>
      <c r="X88" s="7"/>
      <c r="Y88" s="7"/>
      <c r="Z88" s="7"/>
      <c r="AA88" s="7"/>
      <c r="AB88" s="8"/>
      <c r="AC88" s="6"/>
      <c r="AD88" s="6"/>
      <c r="AE88" s="6"/>
      <c r="AF88" s="6"/>
      <c r="AG88" s="6"/>
      <c r="AH88" s="6"/>
      <c r="AI88" s="6"/>
      <c r="AJ88" s="6"/>
      <c r="AK88" s="6"/>
      <c r="AL88" s="6"/>
      <c r="AM88" s="6"/>
      <c r="AN88" s="6"/>
      <c r="AO88" s="9"/>
    </row>
    <row r="89" spans="8:41" x14ac:dyDescent="0.3">
      <c r="H89" s="6"/>
      <c r="I89" s="6"/>
      <c r="J89" s="6"/>
      <c r="K89" s="6"/>
      <c r="L89" s="6"/>
      <c r="M89" s="6"/>
      <c r="N89" s="6"/>
      <c r="O89" s="6"/>
      <c r="P89" s="6"/>
      <c r="Q89" s="6"/>
      <c r="R89" s="6"/>
      <c r="S89" s="6"/>
      <c r="T89" s="7"/>
      <c r="U89" s="7"/>
      <c r="V89" s="7"/>
      <c r="W89" s="7"/>
      <c r="X89" s="7"/>
      <c r="Y89" s="7"/>
      <c r="Z89" s="7"/>
      <c r="AA89" s="7"/>
      <c r="AB89" s="8"/>
      <c r="AC89" s="6"/>
      <c r="AD89" s="6"/>
      <c r="AE89" s="6"/>
      <c r="AF89" s="6"/>
      <c r="AG89" s="6"/>
      <c r="AH89" s="6"/>
      <c r="AI89" s="6"/>
      <c r="AJ89" s="6"/>
      <c r="AK89" s="6"/>
      <c r="AL89" s="6"/>
      <c r="AM89" s="6"/>
      <c r="AN89" s="6"/>
      <c r="AO89" s="9"/>
    </row>
    <row r="90" spans="8:41" x14ac:dyDescent="0.3">
      <c r="H90" s="6"/>
      <c r="I90" s="6"/>
      <c r="J90" s="6"/>
      <c r="K90" s="6"/>
      <c r="L90" s="6"/>
      <c r="M90" s="6"/>
      <c r="N90" s="6"/>
      <c r="O90" s="6"/>
      <c r="P90" s="6"/>
      <c r="Q90" s="6"/>
      <c r="R90" s="6"/>
      <c r="S90" s="6"/>
      <c r="T90" s="7"/>
      <c r="U90" s="7"/>
      <c r="V90" s="7"/>
      <c r="W90" s="7"/>
      <c r="X90" s="7"/>
      <c r="Y90" s="7"/>
      <c r="Z90" s="7"/>
      <c r="AA90" s="7"/>
      <c r="AB90" s="8"/>
      <c r="AC90" s="6"/>
      <c r="AD90" s="6"/>
      <c r="AE90" s="6"/>
      <c r="AF90" s="6"/>
      <c r="AG90" s="6"/>
      <c r="AH90" s="6"/>
      <c r="AI90" s="6"/>
      <c r="AJ90" s="6"/>
      <c r="AK90" s="6"/>
      <c r="AL90" s="6"/>
      <c r="AM90" s="6"/>
      <c r="AN90" s="6"/>
      <c r="AO90" s="9"/>
    </row>
    <row r="91" spans="8:41" x14ac:dyDescent="0.3">
      <c r="H91" s="6"/>
      <c r="I91" s="6"/>
      <c r="J91" s="6"/>
      <c r="K91" s="6"/>
      <c r="L91" s="6"/>
      <c r="M91" s="6"/>
      <c r="N91" s="6"/>
      <c r="O91" s="6"/>
      <c r="P91" s="6"/>
      <c r="Q91" s="6"/>
      <c r="R91" s="6"/>
      <c r="S91" s="6"/>
      <c r="T91" s="7"/>
      <c r="U91" s="7"/>
      <c r="V91" s="7"/>
      <c r="W91" s="7"/>
      <c r="X91" s="7"/>
      <c r="Y91" s="7"/>
      <c r="Z91" s="7"/>
      <c r="AA91" s="7"/>
      <c r="AB91" s="8"/>
      <c r="AC91" s="6"/>
      <c r="AD91" s="6"/>
      <c r="AE91" s="6"/>
      <c r="AF91" s="6"/>
      <c r="AG91" s="6"/>
      <c r="AH91" s="6"/>
      <c r="AI91" s="6"/>
      <c r="AJ91" s="6"/>
      <c r="AK91" s="6"/>
      <c r="AL91" s="6"/>
      <c r="AM91" s="6"/>
      <c r="AN91" s="6"/>
      <c r="AO91" s="9"/>
    </row>
    <row r="92" spans="8:41" x14ac:dyDescent="0.3">
      <c r="H92" s="6"/>
      <c r="I92" s="6"/>
      <c r="J92" s="6"/>
      <c r="K92" s="6"/>
      <c r="L92" s="6"/>
      <c r="M92" s="6"/>
      <c r="N92" s="6"/>
      <c r="O92" s="6"/>
      <c r="P92" s="6"/>
      <c r="Q92" s="6"/>
      <c r="R92" s="6"/>
      <c r="S92" s="6"/>
      <c r="T92" s="7"/>
      <c r="U92" s="7"/>
      <c r="V92" s="7"/>
      <c r="W92" s="7"/>
      <c r="X92" s="7"/>
      <c r="Y92" s="7"/>
      <c r="Z92" s="7"/>
      <c r="AA92" s="7"/>
      <c r="AB92" s="8"/>
      <c r="AC92" s="6"/>
      <c r="AD92" s="6"/>
      <c r="AE92" s="6"/>
      <c r="AF92" s="6"/>
      <c r="AG92" s="6"/>
      <c r="AH92" s="6"/>
      <c r="AI92" s="6"/>
      <c r="AJ92" s="6"/>
      <c r="AK92" s="6"/>
      <c r="AL92" s="6"/>
      <c r="AM92" s="6"/>
      <c r="AN92" s="6"/>
      <c r="AO92" s="9"/>
    </row>
    <row r="93" spans="8:41" x14ac:dyDescent="0.3">
      <c r="H93" s="6"/>
      <c r="I93" s="6"/>
      <c r="J93" s="6"/>
      <c r="K93" s="6"/>
      <c r="L93" s="6"/>
      <c r="M93" s="6"/>
      <c r="N93" s="6"/>
      <c r="O93" s="6"/>
      <c r="P93" s="6"/>
      <c r="Q93" s="6"/>
      <c r="R93" s="6"/>
      <c r="S93" s="6"/>
      <c r="T93" s="7"/>
      <c r="U93" s="7"/>
      <c r="V93" s="7"/>
      <c r="W93" s="7"/>
      <c r="X93" s="7"/>
      <c r="Y93" s="7"/>
      <c r="Z93" s="7"/>
      <c r="AA93" s="7"/>
      <c r="AB93" s="8"/>
      <c r="AC93" s="6"/>
      <c r="AD93" s="6"/>
      <c r="AE93" s="6"/>
      <c r="AF93" s="6"/>
      <c r="AG93" s="6"/>
      <c r="AH93" s="6"/>
      <c r="AI93" s="6"/>
      <c r="AJ93" s="6"/>
      <c r="AK93" s="6"/>
      <c r="AL93" s="6"/>
      <c r="AM93" s="6"/>
      <c r="AN93" s="6"/>
      <c r="AO93" s="9"/>
    </row>
    <row r="94" spans="8:41" x14ac:dyDescent="0.3">
      <c r="H94" s="6"/>
      <c r="I94" s="6"/>
      <c r="J94" s="6"/>
      <c r="K94" s="6"/>
      <c r="L94" s="6"/>
      <c r="M94" s="6"/>
      <c r="N94" s="6"/>
      <c r="O94" s="6"/>
      <c r="P94" s="6"/>
      <c r="Q94" s="6"/>
      <c r="R94" s="6"/>
      <c r="S94" s="6"/>
      <c r="T94" s="7"/>
      <c r="U94" s="7"/>
      <c r="V94" s="7"/>
      <c r="W94" s="7"/>
      <c r="X94" s="7"/>
      <c r="Y94" s="7"/>
      <c r="Z94" s="7"/>
      <c r="AA94" s="7"/>
      <c r="AB94" s="8"/>
      <c r="AC94" s="6"/>
      <c r="AD94" s="6"/>
      <c r="AE94" s="6"/>
      <c r="AF94" s="6"/>
      <c r="AG94" s="6"/>
      <c r="AH94" s="6"/>
      <c r="AI94" s="6"/>
      <c r="AJ94" s="6"/>
      <c r="AK94" s="6"/>
      <c r="AL94" s="6"/>
      <c r="AM94" s="6"/>
      <c r="AN94" s="6"/>
      <c r="AO94" s="9"/>
    </row>
    <row r="95" spans="8:41" x14ac:dyDescent="0.3">
      <c r="H95" s="6"/>
      <c r="I95" s="6"/>
      <c r="J95" s="6"/>
      <c r="K95" s="6"/>
      <c r="L95" s="6"/>
      <c r="M95" s="6"/>
      <c r="N95" s="6"/>
      <c r="O95" s="6"/>
      <c r="P95" s="6"/>
      <c r="Q95" s="6"/>
      <c r="R95" s="6"/>
      <c r="S95" s="6"/>
      <c r="T95" s="7"/>
      <c r="U95" s="7"/>
      <c r="V95" s="7"/>
      <c r="W95" s="7"/>
      <c r="X95" s="7"/>
      <c r="Y95" s="7"/>
      <c r="Z95" s="7"/>
      <c r="AA95" s="7"/>
      <c r="AB95" s="8"/>
      <c r="AC95" s="6"/>
      <c r="AD95" s="6"/>
      <c r="AE95" s="6"/>
      <c r="AF95" s="6"/>
      <c r="AG95" s="6"/>
      <c r="AH95" s="6"/>
      <c r="AI95" s="6"/>
      <c r="AJ95" s="6"/>
      <c r="AK95" s="6"/>
      <c r="AL95" s="6"/>
      <c r="AM95" s="6"/>
      <c r="AN95" s="6"/>
      <c r="AO95" s="9"/>
    </row>
    <row r="96" spans="8:41" x14ac:dyDescent="0.3">
      <c r="H96" s="6"/>
      <c r="I96" s="6"/>
      <c r="J96" s="6"/>
      <c r="K96" s="6"/>
      <c r="L96" s="6"/>
      <c r="M96" s="6"/>
      <c r="N96" s="6"/>
      <c r="O96" s="6"/>
      <c r="P96" s="6"/>
      <c r="Q96" s="6"/>
      <c r="R96" s="6"/>
      <c r="S96" s="6"/>
      <c r="T96" s="7"/>
      <c r="U96" s="7"/>
      <c r="V96" s="7"/>
      <c r="W96" s="7"/>
      <c r="X96" s="7"/>
      <c r="Y96" s="7"/>
      <c r="Z96" s="7"/>
      <c r="AA96" s="7"/>
      <c r="AB96" s="8"/>
      <c r="AC96" s="6"/>
      <c r="AD96" s="6"/>
      <c r="AE96" s="6"/>
      <c r="AF96" s="6"/>
      <c r="AG96" s="6"/>
      <c r="AH96" s="6"/>
      <c r="AI96" s="6"/>
      <c r="AJ96" s="6"/>
      <c r="AK96" s="6"/>
      <c r="AL96" s="6"/>
      <c r="AM96" s="6"/>
      <c r="AN96" s="6"/>
      <c r="AO96" s="9"/>
    </row>
    <row r="97" spans="1:41" x14ac:dyDescent="0.3">
      <c r="H97" s="6"/>
      <c r="I97" s="6"/>
      <c r="J97" s="6"/>
      <c r="K97" s="6"/>
      <c r="L97" s="6"/>
      <c r="M97" s="6"/>
      <c r="N97" s="6"/>
      <c r="O97" s="6"/>
      <c r="P97" s="6"/>
      <c r="Q97" s="6"/>
      <c r="R97" s="6"/>
      <c r="S97" s="6"/>
      <c r="T97" s="7"/>
      <c r="U97" s="7"/>
      <c r="V97" s="7"/>
      <c r="W97" s="7"/>
      <c r="X97" s="7"/>
      <c r="Y97" s="7"/>
      <c r="Z97" s="7"/>
      <c r="AA97" s="7"/>
      <c r="AB97" s="8"/>
      <c r="AC97" s="6"/>
      <c r="AD97" s="6"/>
      <c r="AE97" s="6"/>
      <c r="AF97" s="6"/>
      <c r="AG97" s="6"/>
      <c r="AH97" s="6"/>
      <c r="AI97" s="6"/>
      <c r="AJ97" s="6"/>
      <c r="AK97" s="6"/>
      <c r="AL97" s="6"/>
      <c r="AM97" s="6"/>
      <c r="AN97" s="6"/>
      <c r="AO97" s="9"/>
    </row>
    <row r="98" spans="1:41" x14ac:dyDescent="0.3">
      <c r="H98" s="6"/>
      <c r="I98" s="6"/>
      <c r="J98" s="6"/>
      <c r="K98" s="6"/>
      <c r="L98" s="6"/>
      <c r="M98" s="6"/>
      <c r="N98" s="6"/>
      <c r="O98" s="6"/>
      <c r="P98" s="6"/>
      <c r="Q98" s="6"/>
      <c r="R98" s="6"/>
      <c r="S98" s="6"/>
      <c r="T98" s="7"/>
      <c r="U98" s="7"/>
      <c r="V98" s="7"/>
      <c r="W98" s="7"/>
      <c r="X98" s="7"/>
      <c r="Y98" s="7"/>
      <c r="Z98" s="7"/>
      <c r="AA98" s="7"/>
      <c r="AB98" s="8"/>
      <c r="AC98" s="6"/>
      <c r="AD98" s="6"/>
      <c r="AE98" s="6"/>
      <c r="AF98" s="6"/>
      <c r="AG98" s="6"/>
      <c r="AH98" s="6"/>
      <c r="AI98" s="6"/>
      <c r="AJ98" s="6"/>
      <c r="AK98" s="6"/>
      <c r="AL98" s="6"/>
      <c r="AM98" s="6"/>
      <c r="AN98" s="6"/>
      <c r="AO98" s="9"/>
    </row>
    <row r="99" spans="1:41" x14ac:dyDescent="0.3">
      <c r="H99" s="6"/>
      <c r="I99" s="6"/>
      <c r="J99" s="6"/>
      <c r="K99" s="6"/>
      <c r="L99" s="6"/>
      <c r="M99" s="6"/>
      <c r="N99" s="6"/>
      <c r="O99" s="6"/>
      <c r="P99" s="6"/>
      <c r="Q99" s="6"/>
      <c r="R99" s="6"/>
      <c r="S99" s="6"/>
      <c r="T99" s="7"/>
      <c r="U99" s="7"/>
      <c r="V99" s="7"/>
      <c r="W99" s="7"/>
      <c r="X99" s="7"/>
      <c r="Y99" s="7"/>
      <c r="Z99" s="7"/>
      <c r="AA99" s="7"/>
      <c r="AB99" s="8"/>
      <c r="AC99" s="6"/>
      <c r="AD99" s="6"/>
      <c r="AE99" s="6"/>
      <c r="AF99" s="6"/>
      <c r="AG99" s="6"/>
      <c r="AH99" s="6"/>
      <c r="AI99" s="6"/>
      <c r="AJ99" s="6"/>
      <c r="AK99" s="6"/>
      <c r="AL99" s="6"/>
      <c r="AM99" s="6"/>
      <c r="AN99" s="6"/>
      <c r="AO99" s="9"/>
    </row>
    <row r="100" spans="1:41" x14ac:dyDescent="0.3">
      <c r="A100" t="s">
        <v>29</v>
      </c>
      <c r="H100" s="6"/>
      <c r="I100" s="6"/>
      <c r="J100" s="6"/>
      <c r="K100" s="6"/>
      <c r="L100" s="6"/>
      <c r="M100" s="6"/>
      <c r="N100" s="6"/>
      <c r="O100" s="6"/>
      <c r="P100" s="6"/>
      <c r="Q100" s="6"/>
      <c r="R100" s="6"/>
      <c r="S100" s="6"/>
      <c r="T100" s="7"/>
      <c r="U100" s="7"/>
      <c r="V100" s="7"/>
      <c r="W100" s="7"/>
      <c r="X100" s="7"/>
      <c r="Y100" s="7"/>
      <c r="Z100" s="7"/>
      <c r="AA100" s="7"/>
      <c r="AB100" s="8"/>
      <c r="AC100" s="6"/>
      <c r="AD100" s="6"/>
      <c r="AE100" s="6"/>
      <c r="AF100" s="6"/>
      <c r="AG100" s="6"/>
      <c r="AH100" s="6"/>
      <c r="AI100" s="6"/>
      <c r="AJ100" s="6"/>
      <c r="AK100" s="6"/>
      <c r="AL100" s="6"/>
      <c r="AM100" s="6"/>
      <c r="AN100" s="6"/>
      <c r="AO100" s="9"/>
    </row>
    <row r="101" spans="1:41" x14ac:dyDescent="0.3">
      <c r="H101" s="6"/>
      <c r="I101" s="6"/>
      <c r="J101" s="6"/>
      <c r="K101" s="6"/>
      <c r="L101" s="6"/>
      <c r="M101" s="6"/>
      <c r="N101" s="6"/>
      <c r="O101" s="6"/>
      <c r="P101" s="6"/>
      <c r="Q101" s="6"/>
      <c r="R101" s="6"/>
      <c r="S101" s="6"/>
      <c r="T101" s="7"/>
      <c r="U101" s="7"/>
      <c r="V101" s="7"/>
      <c r="W101" s="7"/>
      <c r="X101" s="7"/>
      <c r="Y101" s="7"/>
      <c r="Z101" s="7"/>
      <c r="AA101" s="7"/>
      <c r="AB101" s="8"/>
      <c r="AC101" s="6"/>
      <c r="AD101" s="6"/>
      <c r="AE101" s="6"/>
      <c r="AF101" s="6"/>
      <c r="AG101" s="6"/>
      <c r="AH101" s="6"/>
      <c r="AI101" s="6"/>
      <c r="AJ101" s="6"/>
      <c r="AK101" s="6"/>
      <c r="AL101" s="6"/>
      <c r="AM101" s="6"/>
      <c r="AN101" s="6"/>
      <c r="AO101" s="9"/>
    </row>
    <row r="102" spans="1:41" x14ac:dyDescent="0.3">
      <c r="H102" s="6"/>
      <c r="I102" s="6"/>
      <c r="J102" s="6"/>
      <c r="K102" s="6"/>
      <c r="L102" s="6"/>
      <c r="M102" s="6"/>
      <c r="N102" s="6"/>
      <c r="O102" s="6"/>
      <c r="P102" s="6"/>
      <c r="Q102" s="6"/>
      <c r="R102" s="6"/>
      <c r="S102" s="6"/>
      <c r="T102" s="7"/>
      <c r="U102" s="7"/>
      <c r="V102" s="7"/>
      <c r="W102" s="7"/>
      <c r="X102" s="7"/>
      <c r="Y102" s="7"/>
      <c r="Z102" s="7"/>
      <c r="AA102" s="7"/>
      <c r="AB102" s="8"/>
      <c r="AC102" s="6"/>
      <c r="AD102" s="6"/>
      <c r="AE102" s="6"/>
      <c r="AF102" s="6"/>
      <c r="AG102" s="6"/>
      <c r="AH102" s="6"/>
      <c r="AI102" s="6"/>
      <c r="AJ102" s="6"/>
      <c r="AK102" s="6"/>
      <c r="AL102" s="6"/>
      <c r="AM102" s="6"/>
      <c r="AN102" s="6"/>
      <c r="AO102" s="9"/>
    </row>
    <row r="103" spans="1:41" x14ac:dyDescent="0.3">
      <c r="H103" s="6"/>
      <c r="I103" s="6"/>
      <c r="J103" s="6"/>
      <c r="K103" s="6"/>
      <c r="L103" s="6"/>
      <c r="M103" s="6"/>
      <c r="N103" s="6"/>
      <c r="O103" s="6"/>
      <c r="P103" s="6"/>
      <c r="Q103" s="6"/>
      <c r="R103" s="6"/>
      <c r="S103" s="6"/>
      <c r="T103" s="7"/>
      <c r="U103" s="7"/>
      <c r="V103" s="7"/>
      <c r="W103" s="7"/>
      <c r="X103" s="7"/>
      <c r="Y103" s="7"/>
      <c r="Z103" s="7"/>
      <c r="AA103" s="7"/>
      <c r="AB103" s="8"/>
      <c r="AC103" s="6"/>
      <c r="AD103" s="6"/>
      <c r="AE103" s="6"/>
      <c r="AF103" s="6"/>
      <c r="AG103" s="6"/>
      <c r="AH103" s="6"/>
      <c r="AI103" s="6"/>
      <c r="AJ103" s="6"/>
      <c r="AK103" s="6"/>
      <c r="AL103" s="6"/>
      <c r="AM103" s="6"/>
      <c r="AN103" s="6"/>
      <c r="AO103" s="9"/>
    </row>
    <row r="104" spans="1:41" x14ac:dyDescent="0.3">
      <c r="H104" s="6"/>
      <c r="I104" s="6"/>
      <c r="J104" s="6"/>
      <c r="K104" s="6"/>
      <c r="L104" s="6"/>
      <c r="M104" s="6"/>
      <c r="N104" s="6"/>
      <c r="O104" s="6"/>
      <c r="P104" s="6"/>
      <c r="Q104" s="6"/>
      <c r="R104" s="6"/>
      <c r="S104" s="6"/>
      <c r="T104" s="7"/>
      <c r="U104" s="7"/>
      <c r="V104" s="7"/>
      <c r="W104" s="7"/>
      <c r="X104" s="7"/>
      <c r="Y104" s="7"/>
      <c r="Z104" s="7"/>
      <c r="AA104" s="7"/>
      <c r="AB104" s="8"/>
      <c r="AC104" s="6"/>
      <c r="AD104" s="6"/>
      <c r="AE104" s="6"/>
      <c r="AF104" s="6"/>
      <c r="AG104" s="6"/>
      <c r="AH104" s="6"/>
      <c r="AI104" s="6"/>
      <c r="AJ104" s="6"/>
      <c r="AK104" s="6"/>
      <c r="AL104" s="6"/>
      <c r="AM104" s="6"/>
      <c r="AN104" s="6"/>
      <c r="AO104" s="9"/>
    </row>
    <row r="105" spans="1:41" x14ac:dyDescent="0.3">
      <c r="H105" s="6"/>
      <c r="I105" s="6"/>
      <c r="J105" s="6"/>
      <c r="K105" s="6"/>
      <c r="L105" s="6"/>
      <c r="M105" s="6"/>
      <c r="N105" s="6"/>
      <c r="O105" s="6"/>
      <c r="P105" s="6"/>
      <c r="Q105" s="6"/>
      <c r="R105" s="6"/>
      <c r="S105" s="6"/>
      <c r="T105" s="7"/>
      <c r="U105" s="7"/>
      <c r="V105" s="7"/>
      <c r="W105" s="7"/>
      <c r="X105" s="7"/>
      <c r="Y105" s="7"/>
      <c r="Z105" s="7"/>
      <c r="AA105" s="7"/>
      <c r="AB105" s="8"/>
      <c r="AC105" s="6"/>
      <c r="AD105" s="6"/>
      <c r="AE105" s="6"/>
      <c r="AF105" s="6"/>
      <c r="AG105" s="6"/>
      <c r="AH105" s="6"/>
      <c r="AI105" s="6"/>
      <c r="AJ105" s="6"/>
      <c r="AK105" s="6"/>
      <c r="AL105" s="6"/>
      <c r="AM105" s="6"/>
      <c r="AN105" s="6"/>
      <c r="AO105" s="9"/>
    </row>
    <row r="106" spans="1:41" x14ac:dyDescent="0.3">
      <c r="H106" s="6"/>
      <c r="I106" s="6"/>
      <c r="J106" s="6"/>
      <c r="K106" s="6"/>
      <c r="L106" s="6"/>
      <c r="M106" s="6"/>
      <c r="N106" s="6"/>
      <c r="O106" s="6"/>
      <c r="P106" s="6"/>
      <c r="Q106" s="6"/>
      <c r="R106" s="6"/>
      <c r="S106" s="6"/>
      <c r="T106" s="7"/>
      <c r="U106" s="7"/>
      <c r="V106" s="7"/>
      <c r="W106" s="7"/>
      <c r="X106" s="7"/>
      <c r="Y106" s="7"/>
      <c r="Z106" s="7"/>
      <c r="AA106" s="7"/>
      <c r="AB106" s="8"/>
      <c r="AC106" s="6"/>
      <c r="AD106" s="6"/>
      <c r="AE106" s="6"/>
      <c r="AF106" s="6"/>
      <c r="AG106" s="6"/>
      <c r="AH106" s="6"/>
      <c r="AI106" s="6"/>
      <c r="AJ106" s="6"/>
      <c r="AK106" s="6"/>
      <c r="AL106" s="6"/>
      <c r="AM106" s="6"/>
      <c r="AN106" s="6"/>
      <c r="AO106" s="9"/>
    </row>
    <row r="107" spans="1:41" x14ac:dyDescent="0.3">
      <c r="H107" s="6"/>
      <c r="I107" s="6"/>
      <c r="J107" s="6"/>
      <c r="K107" s="6"/>
      <c r="L107" s="6"/>
      <c r="M107" s="6"/>
      <c r="N107" s="6"/>
      <c r="O107" s="6"/>
      <c r="P107" s="6"/>
      <c r="Q107" s="6"/>
      <c r="R107" s="6"/>
      <c r="S107" s="6"/>
      <c r="T107" s="7"/>
      <c r="U107" s="7"/>
      <c r="V107" s="7"/>
      <c r="W107" s="7"/>
      <c r="X107" s="7"/>
      <c r="Y107" s="7"/>
      <c r="Z107" s="7"/>
      <c r="AA107" s="7"/>
      <c r="AB107" s="8"/>
      <c r="AC107" s="6"/>
      <c r="AD107" s="6"/>
      <c r="AE107" s="6"/>
      <c r="AF107" s="6"/>
      <c r="AG107" s="6"/>
      <c r="AH107" s="6"/>
      <c r="AI107" s="6"/>
      <c r="AJ107" s="6"/>
      <c r="AK107" s="6"/>
      <c r="AL107" s="6"/>
      <c r="AM107" s="6"/>
      <c r="AN107" s="6"/>
      <c r="AO107" s="9"/>
    </row>
    <row r="108" spans="1:41" x14ac:dyDescent="0.3">
      <c r="H108" s="6"/>
      <c r="I108" s="6"/>
      <c r="J108" s="6"/>
      <c r="K108" s="6"/>
      <c r="L108" s="6"/>
      <c r="M108" s="6"/>
      <c r="N108" s="6"/>
      <c r="O108" s="6"/>
      <c r="P108" s="6"/>
      <c r="Q108" s="6"/>
      <c r="R108" s="6"/>
      <c r="S108" s="6"/>
      <c r="T108" s="7"/>
      <c r="U108" s="7"/>
      <c r="V108" s="7"/>
      <c r="W108" s="7"/>
      <c r="X108" s="7"/>
      <c r="Y108" s="7"/>
      <c r="Z108" s="7"/>
      <c r="AA108" s="7"/>
      <c r="AB108" s="8"/>
      <c r="AC108" s="6"/>
      <c r="AD108" s="6"/>
      <c r="AE108" s="6"/>
      <c r="AF108" s="6"/>
      <c r="AG108" s="6"/>
      <c r="AH108" s="6"/>
      <c r="AI108" s="6"/>
      <c r="AJ108" s="6"/>
      <c r="AK108" s="6"/>
      <c r="AL108" s="6"/>
      <c r="AM108" s="6"/>
      <c r="AN108" s="6"/>
      <c r="AO108" s="9"/>
    </row>
    <row r="109" spans="1:41" x14ac:dyDescent="0.3">
      <c r="H109" s="6"/>
      <c r="I109" s="6"/>
      <c r="J109" s="6"/>
      <c r="K109" s="6"/>
      <c r="L109" s="6"/>
      <c r="M109" s="6"/>
      <c r="N109" s="6"/>
      <c r="O109" s="6"/>
      <c r="P109" s="6"/>
      <c r="Q109" s="6"/>
      <c r="R109" s="6"/>
      <c r="S109" s="6"/>
      <c r="T109" s="7"/>
      <c r="U109" s="7"/>
      <c r="V109" s="7"/>
      <c r="W109" s="7"/>
      <c r="X109" s="7"/>
      <c r="Y109" s="7"/>
      <c r="Z109" s="7"/>
      <c r="AA109" s="7"/>
      <c r="AB109" s="8"/>
      <c r="AC109" s="6"/>
      <c r="AD109" s="6"/>
      <c r="AE109" s="6"/>
      <c r="AF109" s="6"/>
      <c r="AG109" s="6"/>
      <c r="AH109" s="6"/>
      <c r="AI109" s="6"/>
      <c r="AJ109" s="6"/>
      <c r="AK109" s="6"/>
      <c r="AL109" s="6"/>
      <c r="AM109" s="6"/>
      <c r="AN109" s="6"/>
      <c r="AO109" s="9"/>
    </row>
    <row r="110" spans="1:41" x14ac:dyDescent="0.3">
      <c r="H110" s="6"/>
      <c r="I110" s="6"/>
      <c r="J110" s="6"/>
      <c r="K110" s="6"/>
      <c r="L110" s="6"/>
      <c r="M110" s="6"/>
      <c r="N110" s="6"/>
      <c r="O110" s="6"/>
      <c r="P110" s="6"/>
      <c r="Q110" s="6"/>
      <c r="R110" s="6"/>
      <c r="S110" s="6"/>
      <c r="T110" s="7"/>
      <c r="U110" s="7"/>
      <c r="V110" s="7"/>
      <c r="W110" s="7"/>
      <c r="X110" s="7"/>
      <c r="Y110" s="7"/>
      <c r="Z110" s="7"/>
      <c r="AA110" s="7"/>
      <c r="AB110" s="8"/>
      <c r="AC110" s="6"/>
      <c r="AD110" s="6"/>
      <c r="AE110" s="6"/>
      <c r="AF110" s="6"/>
      <c r="AG110" s="6"/>
      <c r="AH110" s="6"/>
      <c r="AI110" s="6"/>
      <c r="AJ110" s="6"/>
      <c r="AK110" s="6"/>
      <c r="AL110" s="6"/>
      <c r="AM110" s="6"/>
      <c r="AN110" s="6"/>
      <c r="AO110" s="9"/>
    </row>
  </sheetData>
  <mergeCells count="33">
    <mergeCell ref="A1:A3"/>
    <mergeCell ref="C1:C3"/>
    <mergeCell ref="F1:F3"/>
    <mergeCell ref="Z1:Z3"/>
    <mergeCell ref="B1:B3"/>
    <mergeCell ref="AA1:AA3"/>
    <mergeCell ref="Y1:Y3"/>
    <mergeCell ref="H2:H3"/>
    <mergeCell ref="I2:I3"/>
    <mergeCell ref="J2:J3"/>
    <mergeCell ref="K2:K3"/>
    <mergeCell ref="L2:L3"/>
    <mergeCell ref="M2:M3"/>
    <mergeCell ref="N2:N3"/>
    <mergeCell ref="O2:O3"/>
    <mergeCell ref="H1:O1"/>
    <mergeCell ref="X1:X3"/>
    <mergeCell ref="AO1:AO3"/>
    <mergeCell ref="D1:D3"/>
    <mergeCell ref="P1:S1"/>
    <mergeCell ref="AK1:AN1"/>
    <mergeCell ref="P2:P3"/>
    <mergeCell ref="Q2:Q3"/>
    <mergeCell ref="R2:R3"/>
    <mergeCell ref="S2:S3"/>
    <mergeCell ref="AK2:AK3"/>
    <mergeCell ref="AL2:AL3"/>
    <mergeCell ref="AM2:AM3"/>
    <mergeCell ref="AN2:AN3"/>
    <mergeCell ref="AC1:AJ1"/>
    <mergeCell ref="AB1:AB3"/>
    <mergeCell ref="E1:E3"/>
    <mergeCell ref="G1:G3"/>
  </mergeCells>
  <dataValidations count="2">
    <dataValidation type="list" allowBlank="1" showInputMessage="1" showErrorMessage="1" sqref="Z4:Z200" xr:uid="{00000000-0002-0000-0000-000000000000}">
      <formula1>"High, Medium, Low"</formula1>
    </dataValidation>
    <dataValidation type="list" allowBlank="1" showInputMessage="1" showErrorMessage="1" sqref="AA4:AA200" xr:uid="{00000000-0002-0000-0000-000001000000}">
      <formula1>"Implemented, In Progress, Funded, Under Consideration, Rejected, Not Proposed"</formula1>
    </dataValidation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 Sheaffer</dc:creator>
  <cp:lastModifiedBy>Patrick</cp:lastModifiedBy>
  <dcterms:created xsi:type="dcterms:W3CDTF">2019-11-14T22:03:36Z</dcterms:created>
  <dcterms:modified xsi:type="dcterms:W3CDTF">2020-11-18T20:43:38Z</dcterms:modified>
</cp:coreProperties>
</file>